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4085"/>
  </bookViews>
  <sheets>
    <sheet name="C.2" sheetId="14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C.3.4" sheetId="12" r:id="rId10"/>
    <sheet name="C.4.4" sheetId="13" r:id="rId11"/>
    <sheet name="B.1" sheetId="15" r:id="rId12"/>
    <sheet name="B.2" sheetId="16" r:id="rId13"/>
    <sheet name="B.2.1" sheetId="17" r:id="rId14"/>
    <sheet name="B.2.2" sheetId="18" r:id="rId15"/>
    <sheet name="B.2.3" sheetId="19" r:id="rId16"/>
    <sheet name="B.2.4" sheetId="20" r:id="rId17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  <definedName name="_xlnm.Print_Area" localSheetId="11">B.1!$A$1:$O$40</definedName>
  </definedNames>
  <calcPr calcId="145621"/>
</workbook>
</file>

<file path=xl/calcChain.xml><?xml version="1.0" encoding="utf-8"?>
<calcChain xmlns="http://schemas.openxmlformats.org/spreadsheetml/2006/main">
  <c r="M81" i="20" l="1"/>
  <c r="L81" i="20"/>
  <c r="K81" i="20"/>
  <c r="J81" i="20"/>
  <c r="J77" i="20" s="1"/>
  <c r="I81" i="20"/>
  <c r="H81" i="20"/>
  <c r="G81" i="20"/>
  <c r="F81" i="20"/>
  <c r="F77" i="20" s="1"/>
  <c r="E81" i="20"/>
  <c r="M78" i="20"/>
  <c r="L78" i="20"/>
  <c r="L77" i="20" s="1"/>
  <c r="K78" i="20"/>
  <c r="K77" i="20" s="1"/>
  <c r="J78" i="20"/>
  <c r="I78" i="20"/>
  <c r="H78" i="20"/>
  <c r="H77" i="20" s="1"/>
  <c r="G78" i="20"/>
  <c r="G77" i="20" s="1"/>
  <c r="F78" i="20"/>
  <c r="E78" i="20"/>
  <c r="M77" i="20"/>
  <c r="I77" i="20"/>
  <c r="E77" i="20"/>
  <c r="M73" i="20"/>
  <c r="L73" i="20"/>
  <c r="K73" i="20"/>
  <c r="J73" i="20"/>
  <c r="I73" i="20"/>
  <c r="H73" i="20"/>
  <c r="G73" i="20"/>
  <c r="F73" i="20"/>
  <c r="E73" i="20"/>
  <c r="M68" i="20"/>
  <c r="L68" i="20"/>
  <c r="K68" i="20"/>
  <c r="J68" i="20"/>
  <c r="J64" i="20" s="1"/>
  <c r="I68" i="20"/>
  <c r="H68" i="20"/>
  <c r="G68" i="20"/>
  <c r="F68" i="20"/>
  <c r="F64" i="20" s="1"/>
  <c r="E68" i="20"/>
  <c r="M65" i="20"/>
  <c r="L65" i="20"/>
  <c r="L64" i="20" s="1"/>
  <c r="K65" i="20"/>
  <c r="K64" i="20" s="1"/>
  <c r="J65" i="20"/>
  <c r="I65" i="20"/>
  <c r="H65" i="20"/>
  <c r="H64" i="20" s="1"/>
  <c r="G65" i="20"/>
  <c r="G64" i="20" s="1"/>
  <c r="F65" i="20"/>
  <c r="E65" i="20"/>
  <c r="M64" i="20"/>
  <c r="I64" i="20"/>
  <c r="E64" i="20"/>
  <c r="M59" i="20"/>
  <c r="L59" i="20"/>
  <c r="K59" i="20"/>
  <c r="J59" i="20"/>
  <c r="I59" i="20"/>
  <c r="H59" i="20"/>
  <c r="G59" i="20"/>
  <c r="F59" i="20"/>
  <c r="E59" i="20"/>
  <c r="M56" i="20"/>
  <c r="L56" i="20"/>
  <c r="K56" i="20"/>
  <c r="J56" i="20"/>
  <c r="J52" i="20" s="1"/>
  <c r="I56" i="20"/>
  <c r="H56" i="20"/>
  <c r="G56" i="20"/>
  <c r="F56" i="20"/>
  <c r="F52" i="20" s="1"/>
  <c r="E56" i="20"/>
  <c r="M53" i="20"/>
  <c r="L53" i="20"/>
  <c r="L52" i="20" s="1"/>
  <c r="L51" i="20" s="1"/>
  <c r="K53" i="20"/>
  <c r="K52" i="20" s="1"/>
  <c r="J53" i="20"/>
  <c r="I53" i="20"/>
  <c r="H53" i="20"/>
  <c r="H52" i="20" s="1"/>
  <c r="H51" i="20" s="1"/>
  <c r="G53" i="20"/>
  <c r="G52" i="20" s="1"/>
  <c r="F53" i="20"/>
  <c r="E53" i="20"/>
  <c r="M52" i="20"/>
  <c r="M51" i="20" s="1"/>
  <c r="I52" i="20"/>
  <c r="I51" i="20" s="1"/>
  <c r="E52" i="20"/>
  <c r="E51" i="20" s="1"/>
  <c r="M47" i="20"/>
  <c r="L47" i="20"/>
  <c r="K47" i="20"/>
  <c r="J47" i="20"/>
  <c r="I47" i="20"/>
  <c r="H47" i="20"/>
  <c r="G47" i="20"/>
  <c r="F47" i="20"/>
  <c r="E47" i="20"/>
  <c r="M8" i="20"/>
  <c r="L8" i="20"/>
  <c r="K8" i="20"/>
  <c r="K4" i="20" s="1"/>
  <c r="J8" i="20"/>
  <c r="I8" i="20"/>
  <c r="H8" i="20"/>
  <c r="G8" i="20"/>
  <c r="G4" i="20" s="1"/>
  <c r="F8" i="20"/>
  <c r="E8" i="20"/>
  <c r="M5" i="20"/>
  <c r="M4" i="20" s="1"/>
  <c r="L5" i="20"/>
  <c r="L4" i="20" s="1"/>
  <c r="K5" i="20"/>
  <c r="J5" i="20"/>
  <c r="I5" i="20"/>
  <c r="I4" i="20" s="1"/>
  <c r="I92" i="20" s="1"/>
  <c r="H5" i="20"/>
  <c r="H4" i="20" s="1"/>
  <c r="G5" i="20"/>
  <c r="F5" i="20"/>
  <c r="E5" i="20"/>
  <c r="E4" i="20" s="1"/>
  <c r="J4" i="20"/>
  <c r="F4" i="20"/>
  <c r="M81" i="19"/>
  <c r="L81" i="19"/>
  <c r="K81" i="19"/>
  <c r="K77" i="19" s="1"/>
  <c r="J81" i="19"/>
  <c r="I81" i="19"/>
  <c r="H81" i="19"/>
  <c r="G81" i="19"/>
  <c r="G77" i="19" s="1"/>
  <c r="F81" i="19"/>
  <c r="E81" i="19"/>
  <c r="M78" i="19"/>
  <c r="M77" i="19" s="1"/>
  <c r="L78" i="19"/>
  <c r="L77" i="19" s="1"/>
  <c r="K78" i="19"/>
  <c r="J78" i="19"/>
  <c r="I78" i="19"/>
  <c r="I77" i="19" s="1"/>
  <c r="H78" i="19"/>
  <c r="H77" i="19" s="1"/>
  <c r="G78" i="19"/>
  <c r="F78" i="19"/>
  <c r="E78" i="19"/>
  <c r="E77" i="19" s="1"/>
  <c r="J77" i="19"/>
  <c r="F77" i="19"/>
  <c r="M73" i="19"/>
  <c r="L73" i="19"/>
  <c r="K73" i="19"/>
  <c r="J73" i="19"/>
  <c r="I73" i="19"/>
  <c r="H73" i="19"/>
  <c r="G73" i="19"/>
  <c r="F73" i="19"/>
  <c r="E73" i="19"/>
  <c r="M68" i="19"/>
  <c r="L68" i="19"/>
  <c r="K68" i="19"/>
  <c r="K64" i="19" s="1"/>
  <c r="J68" i="19"/>
  <c r="I68" i="19"/>
  <c r="H68" i="19"/>
  <c r="G68" i="19"/>
  <c r="G64" i="19" s="1"/>
  <c r="F68" i="19"/>
  <c r="E68" i="19"/>
  <c r="M65" i="19"/>
  <c r="M64" i="19" s="1"/>
  <c r="L65" i="19"/>
  <c r="L64" i="19" s="1"/>
  <c r="K65" i="19"/>
  <c r="J65" i="19"/>
  <c r="I65" i="19"/>
  <c r="I64" i="19" s="1"/>
  <c r="H65" i="19"/>
  <c r="H64" i="19" s="1"/>
  <c r="G65" i="19"/>
  <c r="F65" i="19"/>
  <c r="E65" i="19"/>
  <c r="E64" i="19" s="1"/>
  <c r="J64" i="19"/>
  <c r="F64" i="19"/>
  <c r="M59" i="19"/>
  <c r="L59" i="19"/>
  <c r="K59" i="19"/>
  <c r="J59" i="19"/>
  <c r="I59" i="19"/>
  <c r="H59" i="19"/>
  <c r="G59" i="19"/>
  <c r="F59" i="19"/>
  <c r="E59" i="19"/>
  <c r="M56" i="19"/>
  <c r="L56" i="19"/>
  <c r="K56" i="19"/>
  <c r="K52" i="19" s="1"/>
  <c r="K51" i="19" s="1"/>
  <c r="J56" i="19"/>
  <c r="I56" i="19"/>
  <c r="H56" i="19"/>
  <c r="G56" i="19"/>
  <c r="G52" i="19" s="1"/>
  <c r="G51" i="19" s="1"/>
  <c r="F56" i="19"/>
  <c r="E56" i="19"/>
  <c r="M53" i="19"/>
  <c r="M52" i="19" s="1"/>
  <c r="L53" i="19"/>
  <c r="L52" i="19" s="1"/>
  <c r="L51" i="19" s="1"/>
  <c r="K53" i="19"/>
  <c r="J53" i="19"/>
  <c r="I53" i="19"/>
  <c r="I52" i="19" s="1"/>
  <c r="H53" i="19"/>
  <c r="H52" i="19" s="1"/>
  <c r="H51" i="19" s="1"/>
  <c r="G53" i="19"/>
  <c r="F53" i="19"/>
  <c r="E53" i="19"/>
  <c r="E52" i="19" s="1"/>
  <c r="J52" i="19"/>
  <c r="J51" i="19" s="1"/>
  <c r="F52" i="19"/>
  <c r="F51" i="19" s="1"/>
  <c r="M47" i="19"/>
  <c r="L47" i="19"/>
  <c r="K47" i="19"/>
  <c r="J47" i="19"/>
  <c r="I47" i="19"/>
  <c r="H47" i="19"/>
  <c r="G47" i="19"/>
  <c r="F47" i="19"/>
  <c r="E47" i="19"/>
  <c r="M8" i="19"/>
  <c r="L8" i="19"/>
  <c r="L4" i="19" s="1"/>
  <c r="L92" i="19" s="1"/>
  <c r="K8" i="19"/>
  <c r="J8" i="19"/>
  <c r="I8" i="19"/>
  <c r="H8" i="19"/>
  <c r="H4" i="19" s="1"/>
  <c r="H92" i="19" s="1"/>
  <c r="G8" i="19"/>
  <c r="F8" i="19"/>
  <c r="E8" i="19"/>
  <c r="M5" i="19"/>
  <c r="M4" i="19" s="1"/>
  <c r="L5" i="19"/>
  <c r="K5" i="19"/>
  <c r="J5" i="19"/>
  <c r="J4" i="19" s="1"/>
  <c r="I5" i="19"/>
  <c r="H5" i="19"/>
  <c r="G5" i="19"/>
  <c r="F5" i="19"/>
  <c r="F4" i="19" s="1"/>
  <c r="F92" i="19" s="1"/>
  <c r="E5" i="19"/>
  <c r="K4" i="19"/>
  <c r="I4" i="19"/>
  <c r="G4" i="19"/>
  <c r="E4" i="19"/>
  <c r="M81" i="18"/>
  <c r="L81" i="18"/>
  <c r="K81" i="18"/>
  <c r="J81" i="18"/>
  <c r="I81" i="18"/>
  <c r="H81" i="18"/>
  <c r="G81" i="18"/>
  <c r="F81" i="18"/>
  <c r="E81" i="18"/>
  <c r="M78" i="18"/>
  <c r="L78" i="18"/>
  <c r="L77" i="18" s="1"/>
  <c r="K78" i="18"/>
  <c r="J78" i="18"/>
  <c r="J77" i="18" s="1"/>
  <c r="I78" i="18"/>
  <c r="H78" i="18"/>
  <c r="H77" i="18" s="1"/>
  <c r="G78" i="18"/>
  <c r="F78" i="18"/>
  <c r="F77" i="18" s="1"/>
  <c r="E78" i="18"/>
  <c r="M77" i="18"/>
  <c r="K77" i="18"/>
  <c r="I77" i="18"/>
  <c r="G77" i="18"/>
  <c r="E77" i="18"/>
  <c r="M73" i="18"/>
  <c r="L73" i="18"/>
  <c r="K73" i="18"/>
  <c r="J73" i="18"/>
  <c r="I73" i="18"/>
  <c r="H73" i="18"/>
  <c r="G73" i="18"/>
  <c r="F73" i="18"/>
  <c r="E73" i="18"/>
  <c r="M68" i="18"/>
  <c r="L68" i="18"/>
  <c r="K68" i="18"/>
  <c r="K64" i="18" s="1"/>
  <c r="J68" i="18"/>
  <c r="I68" i="18"/>
  <c r="H68" i="18"/>
  <c r="G68" i="18"/>
  <c r="G64" i="18" s="1"/>
  <c r="F68" i="18"/>
  <c r="E68" i="18"/>
  <c r="M65" i="18"/>
  <c r="L65" i="18"/>
  <c r="L64" i="18" s="1"/>
  <c r="K65" i="18"/>
  <c r="J65" i="18"/>
  <c r="J64" i="18" s="1"/>
  <c r="I65" i="18"/>
  <c r="H65" i="18"/>
  <c r="H64" i="18" s="1"/>
  <c r="G65" i="18"/>
  <c r="F65" i="18"/>
  <c r="F64" i="18" s="1"/>
  <c r="E65" i="18"/>
  <c r="M64" i="18"/>
  <c r="I64" i="18"/>
  <c r="E64" i="18"/>
  <c r="M59" i="18"/>
  <c r="L59" i="18"/>
  <c r="K59" i="18"/>
  <c r="J59" i="18"/>
  <c r="I59" i="18"/>
  <c r="H59" i="18"/>
  <c r="G59" i="18"/>
  <c r="F59" i="18"/>
  <c r="E59" i="18"/>
  <c r="M56" i="18"/>
  <c r="L56" i="18"/>
  <c r="K56" i="18"/>
  <c r="K52" i="18" s="1"/>
  <c r="J56" i="18"/>
  <c r="I56" i="18"/>
  <c r="H56" i="18"/>
  <c r="G56" i="18"/>
  <c r="G52" i="18" s="1"/>
  <c r="F56" i="18"/>
  <c r="E56" i="18"/>
  <c r="M53" i="18"/>
  <c r="L53" i="18"/>
  <c r="L52" i="18" s="1"/>
  <c r="K53" i="18"/>
  <c r="J53" i="18"/>
  <c r="J52" i="18" s="1"/>
  <c r="J51" i="18" s="1"/>
  <c r="I53" i="18"/>
  <c r="H53" i="18"/>
  <c r="H52" i="18" s="1"/>
  <c r="G53" i="18"/>
  <c r="F53" i="18"/>
  <c r="F52" i="18" s="1"/>
  <c r="F51" i="18" s="1"/>
  <c r="E53" i="18"/>
  <c r="M52" i="18"/>
  <c r="M51" i="18" s="1"/>
  <c r="I52" i="18"/>
  <c r="I51" i="18" s="1"/>
  <c r="E52" i="18"/>
  <c r="E51" i="18" s="1"/>
  <c r="M47" i="18"/>
  <c r="L47" i="18"/>
  <c r="K47" i="18"/>
  <c r="J47" i="18"/>
  <c r="I47" i="18"/>
  <c r="H47" i="18"/>
  <c r="G47" i="18"/>
  <c r="F47" i="18"/>
  <c r="E47" i="18"/>
  <c r="M8" i="18"/>
  <c r="L8" i="18"/>
  <c r="L4" i="18" s="1"/>
  <c r="K8" i="18"/>
  <c r="J8" i="18"/>
  <c r="I8" i="18"/>
  <c r="H8" i="18"/>
  <c r="H4" i="18" s="1"/>
  <c r="G8" i="18"/>
  <c r="F8" i="18"/>
  <c r="E8" i="18"/>
  <c r="M5" i="18"/>
  <c r="M4" i="18" s="1"/>
  <c r="M92" i="18" s="1"/>
  <c r="L5" i="18"/>
  <c r="K5" i="18"/>
  <c r="K4" i="18" s="1"/>
  <c r="J5" i="18"/>
  <c r="I5" i="18"/>
  <c r="I4" i="18" s="1"/>
  <c r="I92" i="18" s="1"/>
  <c r="H5" i="18"/>
  <c r="G5" i="18"/>
  <c r="G4" i="18" s="1"/>
  <c r="F5" i="18"/>
  <c r="E5" i="18"/>
  <c r="E4" i="18" s="1"/>
  <c r="J4" i="18"/>
  <c r="J92" i="18" s="1"/>
  <c r="F4" i="18"/>
  <c r="F92" i="18" s="1"/>
  <c r="M81" i="17"/>
  <c r="L81" i="17"/>
  <c r="L77" i="17" s="1"/>
  <c r="K81" i="17"/>
  <c r="J81" i="17"/>
  <c r="I81" i="17"/>
  <c r="H81" i="17"/>
  <c r="H77" i="17" s="1"/>
  <c r="G81" i="17"/>
  <c r="F81" i="17"/>
  <c r="E81" i="17"/>
  <c r="M78" i="17"/>
  <c r="M77" i="17" s="1"/>
  <c r="L78" i="17"/>
  <c r="K78" i="17"/>
  <c r="K77" i="17" s="1"/>
  <c r="J78" i="17"/>
  <c r="I78" i="17"/>
  <c r="I77" i="17" s="1"/>
  <c r="H78" i="17"/>
  <c r="G78" i="17"/>
  <c r="G77" i="17" s="1"/>
  <c r="F78" i="17"/>
  <c r="E78" i="17"/>
  <c r="E77" i="17" s="1"/>
  <c r="J77" i="17"/>
  <c r="F77" i="17"/>
  <c r="M73" i="17"/>
  <c r="L73" i="17"/>
  <c r="K73" i="17"/>
  <c r="J73" i="17"/>
  <c r="I73" i="17"/>
  <c r="H73" i="17"/>
  <c r="G73" i="17"/>
  <c r="F73" i="17"/>
  <c r="E73" i="17"/>
  <c r="M68" i="17"/>
  <c r="L68" i="17"/>
  <c r="L64" i="17" s="1"/>
  <c r="K68" i="17"/>
  <c r="J68" i="17"/>
  <c r="I68" i="17"/>
  <c r="H68" i="17"/>
  <c r="H64" i="17" s="1"/>
  <c r="G68" i="17"/>
  <c r="F68" i="17"/>
  <c r="E68" i="17"/>
  <c r="M65" i="17"/>
  <c r="M64" i="17" s="1"/>
  <c r="L65" i="17"/>
  <c r="K65" i="17"/>
  <c r="K64" i="17" s="1"/>
  <c r="J65" i="17"/>
  <c r="I65" i="17"/>
  <c r="I64" i="17" s="1"/>
  <c r="H65" i="17"/>
  <c r="G65" i="17"/>
  <c r="G64" i="17" s="1"/>
  <c r="F65" i="17"/>
  <c r="E65" i="17"/>
  <c r="E64" i="17" s="1"/>
  <c r="J64" i="17"/>
  <c r="F64" i="17"/>
  <c r="M59" i="17"/>
  <c r="L59" i="17"/>
  <c r="K59" i="17"/>
  <c r="J59" i="17"/>
  <c r="I59" i="17"/>
  <c r="H59" i="17"/>
  <c r="G59" i="17"/>
  <c r="F59" i="17"/>
  <c r="E59" i="17"/>
  <c r="M56" i="17"/>
  <c r="L56" i="17"/>
  <c r="L52" i="17" s="1"/>
  <c r="L51" i="17" s="1"/>
  <c r="K56" i="17"/>
  <c r="J56" i="17"/>
  <c r="I56" i="17"/>
  <c r="H56" i="17"/>
  <c r="H52" i="17" s="1"/>
  <c r="H51" i="17" s="1"/>
  <c r="G56" i="17"/>
  <c r="F56" i="17"/>
  <c r="E56" i="17"/>
  <c r="M53" i="17"/>
  <c r="M52" i="17" s="1"/>
  <c r="M51" i="17" s="1"/>
  <c r="L53" i="17"/>
  <c r="K53" i="17"/>
  <c r="K52" i="17" s="1"/>
  <c r="K51" i="17" s="1"/>
  <c r="J53" i="17"/>
  <c r="I53" i="17"/>
  <c r="I52" i="17" s="1"/>
  <c r="I51" i="17" s="1"/>
  <c r="H53" i="17"/>
  <c r="G53" i="17"/>
  <c r="G52" i="17" s="1"/>
  <c r="G51" i="17" s="1"/>
  <c r="F53" i="17"/>
  <c r="E53" i="17"/>
  <c r="E52" i="17" s="1"/>
  <c r="E51" i="17" s="1"/>
  <c r="J52" i="17"/>
  <c r="J51" i="17" s="1"/>
  <c r="F52" i="17"/>
  <c r="F51" i="17" s="1"/>
  <c r="M47" i="17"/>
  <c r="L47" i="17"/>
  <c r="K47" i="17"/>
  <c r="J47" i="17"/>
  <c r="I47" i="17"/>
  <c r="H47" i="17"/>
  <c r="G47" i="17"/>
  <c r="F47" i="17"/>
  <c r="E47" i="17"/>
  <c r="M8" i="17"/>
  <c r="M4" i="17" s="1"/>
  <c r="M92" i="17" s="1"/>
  <c r="L8" i="17"/>
  <c r="K8" i="17"/>
  <c r="J8" i="17"/>
  <c r="I8" i="17"/>
  <c r="I4" i="17" s="1"/>
  <c r="I92" i="17" s="1"/>
  <c r="H8" i="17"/>
  <c r="G8" i="17"/>
  <c r="F8" i="17"/>
  <c r="E8" i="17"/>
  <c r="E4" i="17" s="1"/>
  <c r="E92" i="17" s="1"/>
  <c r="M5" i="17"/>
  <c r="L5" i="17"/>
  <c r="L4" i="17" s="1"/>
  <c r="K5" i="17"/>
  <c r="J5" i="17"/>
  <c r="J4" i="17" s="1"/>
  <c r="J92" i="17" s="1"/>
  <c r="I5" i="17"/>
  <c r="H5" i="17"/>
  <c r="H4" i="17" s="1"/>
  <c r="G5" i="17"/>
  <c r="F5" i="17"/>
  <c r="F4" i="17" s="1"/>
  <c r="F92" i="17" s="1"/>
  <c r="E5" i="17"/>
  <c r="K4" i="17"/>
  <c r="G4" i="17"/>
  <c r="M81" i="16"/>
  <c r="M77" i="16" s="1"/>
  <c r="L81" i="16"/>
  <c r="K81" i="16"/>
  <c r="J81" i="16"/>
  <c r="I81" i="16"/>
  <c r="I77" i="16" s="1"/>
  <c r="H81" i="16"/>
  <c r="G81" i="16"/>
  <c r="F81" i="16"/>
  <c r="E81" i="16"/>
  <c r="E77" i="16" s="1"/>
  <c r="M78" i="16"/>
  <c r="L78" i="16"/>
  <c r="L77" i="16" s="1"/>
  <c r="K78" i="16"/>
  <c r="J78" i="16"/>
  <c r="J77" i="16" s="1"/>
  <c r="I78" i="16"/>
  <c r="H78" i="16"/>
  <c r="H77" i="16" s="1"/>
  <c r="G78" i="16"/>
  <c r="F78" i="16"/>
  <c r="F77" i="16" s="1"/>
  <c r="E78" i="16"/>
  <c r="K77" i="16"/>
  <c r="G77" i="16"/>
  <c r="M73" i="16"/>
  <c r="L73" i="16"/>
  <c r="K73" i="16"/>
  <c r="J73" i="16"/>
  <c r="I73" i="16"/>
  <c r="H73" i="16"/>
  <c r="G73" i="16"/>
  <c r="F73" i="16"/>
  <c r="E73" i="16"/>
  <c r="M68" i="16"/>
  <c r="M64" i="16" s="1"/>
  <c r="L68" i="16"/>
  <c r="K68" i="16"/>
  <c r="J68" i="16"/>
  <c r="I68" i="16"/>
  <c r="I64" i="16" s="1"/>
  <c r="H68" i="16"/>
  <c r="G68" i="16"/>
  <c r="F68" i="16"/>
  <c r="E68" i="16"/>
  <c r="E64" i="16" s="1"/>
  <c r="M65" i="16"/>
  <c r="L65" i="16"/>
  <c r="L64" i="16" s="1"/>
  <c r="K65" i="16"/>
  <c r="J65" i="16"/>
  <c r="J64" i="16" s="1"/>
  <c r="I65" i="16"/>
  <c r="H65" i="16"/>
  <c r="H64" i="16" s="1"/>
  <c r="G65" i="16"/>
  <c r="F65" i="16"/>
  <c r="F64" i="16" s="1"/>
  <c r="E65" i="16"/>
  <c r="K64" i="16"/>
  <c r="G64" i="16"/>
  <c r="M59" i="16"/>
  <c r="L59" i="16"/>
  <c r="K59" i="16"/>
  <c r="J59" i="16"/>
  <c r="I59" i="16"/>
  <c r="H59" i="16"/>
  <c r="G59" i="16"/>
  <c r="F59" i="16"/>
  <c r="E59" i="16"/>
  <c r="M56" i="16"/>
  <c r="M52" i="16" s="1"/>
  <c r="M51" i="16" s="1"/>
  <c r="L56" i="16"/>
  <c r="K56" i="16"/>
  <c r="J56" i="16"/>
  <c r="I56" i="16"/>
  <c r="I52" i="16" s="1"/>
  <c r="I51" i="16" s="1"/>
  <c r="H56" i="16"/>
  <c r="G56" i="16"/>
  <c r="F56" i="16"/>
  <c r="E56" i="16"/>
  <c r="E52" i="16" s="1"/>
  <c r="E51" i="16" s="1"/>
  <c r="M53" i="16"/>
  <c r="L53" i="16"/>
  <c r="L52" i="16" s="1"/>
  <c r="L51" i="16" s="1"/>
  <c r="K53" i="16"/>
  <c r="J53" i="16"/>
  <c r="J52" i="16" s="1"/>
  <c r="J51" i="16" s="1"/>
  <c r="I53" i="16"/>
  <c r="H53" i="16"/>
  <c r="H52" i="16" s="1"/>
  <c r="H51" i="16" s="1"/>
  <c r="G53" i="16"/>
  <c r="F53" i="16"/>
  <c r="F52" i="16" s="1"/>
  <c r="F51" i="16" s="1"/>
  <c r="E53" i="16"/>
  <c r="K52" i="16"/>
  <c r="K51" i="16" s="1"/>
  <c r="G52" i="16"/>
  <c r="G51" i="16" s="1"/>
  <c r="M47" i="16"/>
  <c r="L47" i="16"/>
  <c r="K47" i="16"/>
  <c r="J47" i="16"/>
  <c r="I47" i="16"/>
  <c r="H47" i="16"/>
  <c r="G47" i="16"/>
  <c r="F47" i="16"/>
  <c r="E47" i="16"/>
  <c r="M8" i="16"/>
  <c r="L8" i="16"/>
  <c r="K8" i="16"/>
  <c r="J8" i="16"/>
  <c r="J4" i="16" s="1"/>
  <c r="I8" i="16"/>
  <c r="H8" i="16"/>
  <c r="G8" i="16"/>
  <c r="F8" i="16"/>
  <c r="F4" i="16" s="1"/>
  <c r="E8" i="16"/>
  <c r="M5" i="16"/>
  <c r="M4" i="16" s="1"/>
  <c r="M92" i="16" s="1"/>
  <c r="L5" i="16"/>
  <c r="K5" i="16"/>
  <c r="K4" i="16" s="1"/>
  <c r="J5" i="16"/>
  <c r="I5" i="16"/>
  <c r="I4" i="16" s="1"/>
  <c r="I92" i="16" s="1"/>
  <c r="H5" i="16"/>
  <c r="G5" i="16"/>
  <c r="G4" i="16" s="1"/>
  <c r="G92" i="16" s="1"/>
  <c r="F5" i="16"/>
  <c r="E5" i="16"/>
  <c r="E4" i="16" s="1"/>
  <c r="E92" i="16" s="1"/>
  <c r="L4" i="16"/>
  <c r="H4" i="16"/>
  <c r="M36" i="15"/>
  <c r="L36" i="15"/>
  <c r="K36" i="15"/>
  <c r="J36" i="15"/>
  <c r="I36" i="15"/>
  <c r="H36" i="15"/>
  <c r="G36" i="15"/>
  <c r="F36" i="15"/>
  <c r="E36" i="15"/>
  <c r="M31" i="15"/>
  <c r="L31" i="15"/>
  <c r="K31" i="15"/>
  <c r="J31" i="15"/>
  <c r="I31" i="15"/>
  <c r="H31" i="15"/>
  <c r="G31" i="15"/>
  <c r="F31" i="15"/>
  <c r="E31" i="15"/>
  <c r="M21" i="15"/>
  <c r="L21" i="15"/>
  <c r="K21" i="15"/>
  <c r="J21" i="15"/>
  <c r="I21" i="15"/>
  <c r="H21" i="15"/>
  <c r="G21" i="15"/>
  <c r="F21" i="15"/>
  <c r="E21" i="15"/>
  <c r="M10" i="15"/>
  <c r="M9" i="15" s="1"/>
  <c r="M40" i="15" s="1"/>
  <c r="L10" i="15"/>
  <c r="K10" i="15"/>
  <c r="K9" i="15" s="1"/>
  <c r="J10" i="15"/>
  <c r="I10" i="15"/>
  <c r="I9" i="15" s="1"/>
  <c r="I40" i="15" s="1"/>
  <c r="H10" i="15"/>
  <c r="G10" i="15"/>
  <c r="G9" i="15" s="1"/>
  <c r="F10" i="15"/>
  <c r="E10" i="15"/>
  <c r="E9" i="15" s="1"/>
  <c r="E40" i="15" s="1"/>
  <c r="L9" i="15"/>
  <c r="J9" i="15"/>
  <c r="H9" i="15"/>
  <c r="F9" i="15"/>
  <c r="M4" i="15"/>
  <c r="L4" i="15"/>
  <c r="L40" i="15" s="1"/>
  <c r="K4" i="15"/>
  <c r="J4" i="15"/>
  <c r="J40" i="15" s="1"/>
  <c r="I4" i="15"/>
  <c r="H4" i="15"/>
  <c r="H40" i="15" s="1"/>
  <c r="G4" i="15"/>
  <c r="F4" i="15"/>
  <c r="F40" i="15" s="1"/>
  <c r="E4" i="15"/>
  <c r="K15" i="14"/>
  <c r="J15" i="14"/>
  <c r="I15" i="14"/>
  <c r="H15" i="14"/>
  <c r="G15" i="14"/>
  <c r="F15" i="14"/>
  <c r="E15" i="14"/>
  <c r="D15" i="14"/>
  <c r="C15" i="14"/>
  <c r="K4" i="14"/>
  <c r="J4" i="14"/>
  <c r="I4" i="14"/>
  <c r="H4" i="14"/>
  <c r="G4" i="14"/>
  <c r="F4" i="14"/>
  <c r="E4" i="14"/>
  <c r="D4" i="14"/>
  <c r="C4" i="14"/>
  <c r="H26" i="13"/>
  <c r="D26" i="13"/>
  <c r="K16" i="13"/>
  <c r="J16" i="13"/>
  <c r="I16" i="13"/>
  <c r="H16" i="13"/>
  <c r="G16" i="13"/>
  <c r="F16" i="13"/>
  <c r="E16" i="13"/>
  <c r="D16" i="13"/>
  <c r="C16" i="13"/>
  <c r="K8" i="13"/>
  <c r="J8" i="13"/>
  <c r="J26" i="13" s="1"/>
  <c r="I8" i="13"/>
  <c r="H8" i="13"/>
  <c r="G8" i="13"/>
  <c r="F8" i="13"/>
  <c r="F26" i="13" s="1"/>
  <c r="E8" i="13"/>
  <c r="D8" i="13"/>
  <c r="C8" i="13"/>
  <c r="K4" i="13"/>
  <c r="K26" i="13" s="1"/>
  <c r="J4" i="13"/>
  <c r="I4" i="13"/>
  <c r="I26" i="13" s="1"/>
  <c r="H4" i="13"/>
  <c r="G4" i="13"/>
  <c r="G26" i="13" s="1"/>
  <c r="F4" i="13"/>
  <c r="E4" i="13"/>
  <c r="E26" i="13" s="1"/>
  <c r="D4" i="13"/>
  <c r="C4" i="13"/>
  <c r="C26" i="13" s="1"/>
  <c r="Z20" i="12"/>
  <c r="Z19" i="12"/>
  <c r="K19" i="12"/>
  <c r="J19" i="12"/>
  <c r="I19" i="12"/>
  <c r="H19" i="12"/>
  <c r="G19" i="12"/>
  <c r="F19" i="12"/>
  <c r="E19" i="12"/>
  <c r="D19" i="12"/>
  <c r="C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Z4" i="12"/>
  <c r="J26" i="11"/>
  <c r="F26" i="11"/>
  <c r="K16" i="11"/>
  <c r="J16" i="11"/>
  <c r="I16" i="11"/>
  <c r="H16" i="11"/>
  <c r="G16" i="11"/>
  <c r="F16" i="11"/>
  <c r="E16" i="11"/>
  <c r="D16" i="11"/>
  <c r="C16" i="11"/>
  <c r="K8" i="11"/>
  <c r="J8" i="11"/>
  <c r="I8" i="11"/>
  <c r="H8" i="11"/>
  <c r="H26" i="11" s="1"/>
  <c r="G8" i="11"/>
  <c r="F8" i="11"/>
  <c r="E8" i="11"/>
  <c r="D8" i="11"/>
  <c r="D26" i="11" s="1"/>
  <c r="C8" i="11"/>
  <c r="K4" i="11"/>
  <c r="J4" i="11"/>
  <c r="I4" i="11"/>
  <c r="I26" i="11" s="1"/>
  <c r="H4" i="11"/>
  <c r="G4" i="11"/>
  <c r="F4" i="11"/>
  <c r="E4" i="11"/>
  <c r="E26" i="11" s="1"/>
  <c r="D4" i="11"/>
  <c r="C4" i="1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H26" i="9"/>
  <c r="D26" i="9"/>
  <c r="K16" i="9"/>
  <c r="J16" i="9"/>
  <c r="I16" i="9"/>
  <c r="H16" i="9"/>
  <c r="G16" i="9"/>
  <c r="F16" i="9"/>
  <c r="E16" i="9"/>
  <c r="D16" i="9"/>
  <c r="C16" i="9"/>
  <c r="K8" i="9"/>
  <c r="J8" i="9"/>
  <c r="J26" i="9" s="1"/>
  <c r="I8" i="9"/>
  <c r="H8" i="9"/>
  <c r="G8" i="9"/>
  <c r="F8" i="9"/>
  <c r="F26" i="9" s="1"/>
  <c r="E8" i="9"/>
  <c r="D8" i="9"/>
  <c r="C8" i="9"/>
  <c r="K4" i="9"/>
  <c r="K26" i="9" s="1"/>
  <c r="J4" i="9"/>
  <c r="I4" i="9"/>
  <c r="H4" i="9"/>
  <c r="G4" i="9"/>
  <c r="G26" i="9" s="1"/>
  <c r="F4" i="9"/>
  <c r="E4" i="9"/>
  <c r="D4" i="9"/>
  <c r="C4" i="9"/>
  <c r="C26" i="9" s="1"/>
  <c r="Z20" i="8"/>
  <c r="Z19" i="8"/>
  <c r="K19" i="8"/>
  <c r="J19" i="8"/>
  <c r="I19" i="8"/>
  <c r="H19" i="8"/>
  <c r="G19" i="8"/>
  <c r="F19" i="8"/>
  <c r="E19" i="8"/>
  <c r="D19" i="8"/>
  <c r="C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J26" i="7"/>
  <c r="H26" i="7"/>
  <c r="D26" i="7"/>
  <c r="K16" i="7"/>
  <c r="J16" i="7"/>
  <c r="I16" i="7"/>
  <c r="H16" i="7"/>
  <c r="G16" i="7"/>
  <c r="F16" i="7"/>
  <c r="E16" i="7"/>
  <c r="D16" i="7"/>
  <c r="C16" i="7"/>
  <c r="K8" i="7"/>
  <c r="J8" i="7"/>
  <c r="I8" i="7"/>
  <c r="H8" i="7"/>
  <c r="G8" i="7"/>
  <c r="F8" i="7"/>
  <c r="F26" i="7" s="1"/>
  <c r="E8" i="7"/>
  <c r="D8" i="7"/>
  <c r="C8" i="7"/>
  <c r="K4" i="7"/>
  <c r="J4" i="7"/>
  <c r="I4" i="7"/>
  <c r="I26" i="7" s="1"/>
  <c r="H4" i="7"/>
  <c r="G4" i="7"/>
  <c r="F4" i="7"/>
  <c r="E4" i="7"/>
  <c r="E26" i="7" s="1"/>
  <c r="D4" i="7"/>
  <c r="C4" i="7"/>
  <c r="C26" i="7" s="1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K16" i="4"/>
  <c r="J16" i="4"/>
  <c r="I16" i="4"/>
  <c r="H16" i="4"/>
  <c r="G16" i="4"/>
  <c r="F16" i="4"/>
  <c r="F26" i="4" s="1"/>
  <c r="E16" i="4"/>
  <c r="D16" i="4"/>
  <c r="C16" i="4"/>
  <c r="K8" i="4"/>
  <c r="J8" i="4"/>
  <c r="I8" i="4"/>
  <c r="H8" i="4"/>
  <c r="G8" i="4"/>
  <c r="F8" i="4"/>
  <c r="E8" i="4"/>
  <c r="D8" i="4"/>
  <c r="C8" i="4"/>
  <c r="C26" i="4" s="1"/>
  <c r="K4" i="4"/>
  <c r="J4" i="4"/>
  <c r="J26" i="4" s="1"/>
  <c r="I4" i="4"/>
  <c r="H4" i="4"/>
  <c r="H26" i="4" s="1"/>
  <c r="G4" i="4"/>
  <c r="F4" i="4"/>
  <c r="E4" i="4"/>
  <c r="D4" i="4"/>
  <c r="D26" i="4" s="1"/>
  <c r="C4" i="4"/>
  <c r="G26" i="4" l="1"/>
  <c r="K26" i="4"/>
  <c r="G26" i="7"/>
  <c r="K26" i="7"/>
  <c r="C26" i="11"/>
  <c r="G26" i="11"/>
  <c r="K26" i="11"/>
  <c r="G40" i="15"/>
  <c r="K40" i="15"/>
  <c r="L92" i="16"/>
  <c r="H51" i="18"/>
  <c r="H92" i="18" s="1"/>
  <c r="L51" i="18"/>
  <c r="G51" i="18"/>
  <c r="K51" i="18"/>
  <c r="K92" i="19"/>
  <c r="E92" i="20"/>
  <c r="M92" i="20"/>
  <c r="G51" i="20"/>
  <c r="K51" i="20"/>
  <c r="K92" i="20" s="1"/>
  <c r="F51" i="20"/>
  <c r="J51" i="20"/>
  <c r="G92" i="18"/>
  <c r="K92" i="18"/>
  <c r="E26" i="4"/>
  <c r="I26" i="4"/>
  <c r="G92" i="17"/>
  <c r="G92" i="19"/>
  <c r="J92" i="19"/>
  <c r="E51" i="19"/>
  <c r="E92" i="19" s="1"/>
  <c r="I51" i="19"/>
  <c r="M51" i="19"/>
  <c r="M92" i="19" s="1"/>
  <c r="F92" i="20"/>
  <c r="E26" i="9"/>
  <c r="I26" i="9"/>
  <c r="H92" i="16"/>
  <c r="K92" i="16"/>
  <c r="F92" i="16"/>
  <c r="J92" i="16"/>
  <c r="K92" i="17"/>
  <c r="H92" i="17"/>
  <c r="L92" i="17"/>
  <c r="E92" i="18"/>
  <c r="L92" i="18"/>
  <c r="I92" i="19"/>
  <c r="J92" i="20"/>
  <c r="H92" i="20"/>
  <c r="L92" i="20"/>
  <c r="G92" i="20"/>
</calcChain>
</file>

<file path=xl/sharedStrings.xml><?xml version="1.0" encoding="utf-8"?>
<sst xmlns="http://schemas.openxmlformats.org/spreadsheetml/2006/main" count="7835" uniqueCount="173">
  <si>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</si>
  <si>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</si>
  <si>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</si>
  <si>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</si>
  <si>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</si>
  <si>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</si>
  <si>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</si>
  <si>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</si>
  <si>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</si>
  <si>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</si>
  <si>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</si>
  <si>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</si>
  <si>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</si>
  <si>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</si>
  <si>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</si>
  <si>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</si>
  <si>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</si>
  <si>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</si>
  <si>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</si>
  <si>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</si>
  <si>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</si>
  <si>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</si>
  <si>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</si>
  <si>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</si>
  <si>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</si>
  <si>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</si>
  <si>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</si>
  <si>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</si>
  <si>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</si>
  <si>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</si>
  <si>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</si>
  <si>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</si>
  <si>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</si>
  <si>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</si>
  <si>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</si>
  <si>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</si>
  <si>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</si>
  <si>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</si>
  <si>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</si>
  <si>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</si>
  <si>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</si>
  <si>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</si>
  <si>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</si>
  <si>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</si>
  <si>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</si>
  <si>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</si>
  <si>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</si>
  <si>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</si>
  <si>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</si>
  <si>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</si>
  <si>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</si>
  <si>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</si>
  <si>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</si>
  <si>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</si>
  <si>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</si>
  <si>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</si>
  <si>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</si>
  <si>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</si>
  <si>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</si>
  <si>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</si>
  <si>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</si>
  <si>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</si>
  <si>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</si>
  <si>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</si>
  <si>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</si>
  <si>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</si>
  <si>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</si>
  <si>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</si>
  <si>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</si>
  <si>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</si>
  <si>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</si>
  <si>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</si>
  <si>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</si>
  <si>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</si>
  <si>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</si>
  <si>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</si>
  <si>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</si>
  <si>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</si>
  <si>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</si>
  <si>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</si>
  <si>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</si>
  <si>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</si>
  <si>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</si>
  <si>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</si>
  <si>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</si>
  <si>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</si>
  <si>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</si>
  <si>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</si>
  <si>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</si>
  <si>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</si>
  <si>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</si>
  <si>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</si>
  <si>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</si>
  <si>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</si>
  <si>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</si>
  <si>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</si>
  <si>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</si>
  <si>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</si>
  <si>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</si>
  <si>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</si>
  <si>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</si>
  <si>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</si>
  <si>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</si>
  <si>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</si>
  <si>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</si>
  <si>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</si>
  <si>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</si>
  <si>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</si>
  <si>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</si>
  <si>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</si>
  <si>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</si>
  <si>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</si>
  <si>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</si>
  <si>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</si>
  <si>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</si>
  <si>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</si>
  <si>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</si>
  <si>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</si>
  <si>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</si>
  <si>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</si>
  <si>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</si>
  <si>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</si>
  <si>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>1. Administration</t>
  </si>
  <si>
    <t>Table B.2: Payments and estimates by economic classification: Administration</t>
  </si>
  <si>
    <t xml:space="preserve">14. </t>
  </si>
  <si>
    <t xml:space="preserve">12. </t>
  </si>
  <si>
    <t xml:space="preserve">10. </t>
  </si>
  <si>
    <t xml:space="preserve">11. </t>
  </si>
  <si>
    <t xml:space="preserve">13. </t>
  </si>
  <si>
    <t>2013/14</t>
  </si>
  <si>
    <t>2016/17</t>
  </si>
  <si>
    <t>2015/16</t>
  </si>
  <si>
    <t>2014/15</t>
  </si>
  <si>
    <t>2012/13</t>
  </si>
  <si>
    <t>2011/12</t>
  </si>
  <si>
    <t>2010/11</t>
  </si>
  <si>
    <t>Table B.1: Specification of receipts: Economic Development, Environment And Tourism</t>
  </si>
  <si>
    <t>Table B.2: Payments and estimates by economic classification: Economic Development, Environment And Tourism</t>
  </si>
  <si>
    <t>Table B.2: Payments and estimates by economic classification: Economic Development</t>
  </si>
  <si>
    <t>Table B.2: Payments and estimates by economic classification: Environmental Affairs</t>
  </si>
  <si>
    <t>Table B.2: Payments and estimates by economic classification: Tourism</t>
  </si>
  <si>
    <t xml:space="preserve">7. </t>
  </si>
  <si>
    <t xml:space="preserve">6. </t>
  </si>
  <si>
    <t xml:space="preserve">5. </t>
  </si>
  <si>
    <t>4. Tourism</t>
  </si>
  <si>
    <t>3. Environmental Affairs</t>
  </si>
  <si>
    <t>2. Economic Development</t>
  </si>
  <si>
    <t xml:space="preserve">15. </t>
  </si>
  <si>
    <t xml:space="preserve">8. </t>
  </si>
  <si>
    <t xml:space="preserve">9. </t>
  </si>
  <si>
    <t>1. Office Of The Mec</t>
  </si>
  <si>
    <t>2. Office Of The Hod</t>
  </si>
  <si>
    <t>3. Financial Management</t>
  </si>
  <si>
    <t>4. Corporate Services</t>
  </si>
  <si>
    <t>1. Intergrated Economic Development Services</t>
  </si>
  <si>
    <t>2. Trade And Sector Development</t>
  </si>
  <si>
    <t>3. Business Regulation And Governance</t>
  </si>
  <si>
    <t>4. Economic Planning And Research</t>
  </si>
  <si>
    <t>1. Environmental Trade And Protection</t>
  </si>
  <si>
    <t>2. Biodiversity And Natural Resources Management</t>
  </si>
  <si>
    <t>3. Environmental Empowerment Services</t>
  </si>
  <si>
    <t>1. Tourism Planning And Development</t>
  </si>
  <si>
    <t>Table 6.1(b) : Summary of departmental receipts collection</t>
  </si>
  <si>
    <t>Table 6.2(a) : Summary of payments and estimates by programme: Economic Development, Environment And Tourism</t>
  </si>
  <si>
    <t>Table 6.2(b) : Summary of provincial payments and estimates by economic classification: Economic Development, Environment And Tourism</t>
  </si>
  <si>
    <t>Table 6.10 : Summary of payments and estimates by sub-programme: Administration</t>
  </si>
  <si>
    <t>Table 6.11 : Summary of payments and estimates by economic classification: Administration</t>
  </si>
  <si>
    <t>Table 6.10(a) : Summary of payments and estimates by sub-programme: Economic Development</t>
  </si>
  <si>
    <t>Table 6.10(c) : Summary of payments and estimates by sub-programme: Environmental Affairs</t>
  </si>
  <si>
    <t>Table 6.11(c) : Summary of payments and estimates by economic classification: Environmental Affairs</t>
  </si>
  <si>
    <t>Table 6.11(a) : Summary of payments and estimates by economic classification: Economic Development</t>
  </si>
  <si>
    <t>Table 6.11(b) : Summary of payments and estimates by economic classification: Tourism</t>
  </si>
  <si>
    <t>Table 6.10(d) : Summary of payments and estimates by sub-programme: Tourism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</si>
</sst>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162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135</v>
      </c>
      <c r="D3" s="17" t="s">
        <v>134</v>
      </c>
      <c r="E3" s="17" t="s">
        <v>133</v>
      </c>
      <c r="F3" s="173" t="s">
        <v>129</v>
      </c>
      <c r="G3" s="174"/>
      <c r="H3" s="175"/>
      <c r="I3" s="17" t="s">
        <v>132</v>
      </c>
      <c r="J3" s="17" t="s">
        <v>131</v>
      </c>
      <c r="K3" s="17" t="s">
        <v>130</v>
      </c>
      <c r="Z3" s="54"/>
    </row>
    <row r="4" spans="1:27" s="14" customFormat="1" ht="12.75" customHeight="1" x14ac:dyDescent="0.25">
      <c r="A4" s="31"/>
      <c r="B4" s="58" t="s">
        <v>34</v>
      </c>
      <c r="C4" s="28">
        <f>SUM(C5:C8)</f>
        <v>32709</v>
      </c>
      <c r="D4" s="28">
        <f t="shared" ref="D4:K4" si="0">SUM(D5:D8)</f>
        <v>40830</v>
      </c>
      <c r="E4" s="28">
        <f t="shared" si="0"/>
        <v>43456</v>
      </c>
      <c r="F4" s="27">
        <f t="shared" si="0"/>
        <v>53302</v>
      </c>
      <c r="G4" s="28">
        <f t="shared" si="0"/>
        <v>58230</v>
      </c>
      <c r="H4" s="29">
        <f t="shared" si="0"/>
        <v>58230</v>
      </c>
      <c r="I4" s="28">
        <f t="shared" si="0"/>
        <v>66125</v>
      </c>
      <c r="J4" s="28">
        <f t="shared" si="0"/>
        <v>77271</v>
      </c>
      <c r="K4" s="28">
        <f t="shared" si="0"/>
        <v>83120</v>
      </c>
      <c r="Z4" s="53"/>
      <c r="AA4" s="24" t="s">
        <v>7</v>
      </c>
    </row>
    <row r="5" spans="1:27" s="14" customFormat="1" ht="12.75" customHeight="1" x14ac:dyDescent="0.25">
      <c r="A5" s="31"/>
      <c r="B5" s="59" t="s">
        <v>35</v>
      </c>
      <c r="C5" s="27">
        <v>21735</v>
      </c>
      <c r="D5" s="28">
        <v>29005</v>
      </c>
      <c r="E5" s="28">
        <v>36539</v>
      </c>
      <c r="F5" s="27">
        <v>38446</v>
      </c>
      <c r="G5" s="28">
        <v>42897</v>
      </c>
      <c r="H5" s="29">
        <v>42897</v>
      </c>
      <c r="I5" s="28">
        <v>50807</v>
      </c>
      <c r="J5" s="28">
        <v>61548</v>
      </c>
      <c r="K5" s="29">
        <v>66472</v>
      </c>
      <c r="Z5" s="53"/>
      <c r="AA5" s="30">
        <v>1</v>
      </c>
    </row>
    <row r="6" spans="1:27" s="14" customFormat="1" ht="12.75" customHeight="1" x14ac:dyDescent="0.25">
      <c r="A6" s="31"/>
      <c r="B6" s="59" t="s">
        <v>36</v>
      </c>
      <c r="C6" s="32">
        <v>7905</v>
      </c>
      <c r="D6" s="33">
        <v>8823</v>
      </c>
      <c r="E6" s="33">
        <v>3918</v>
      </c>
      <c r="F6" s="32">
        <v>11532</v>
      </c>
      <c r="G6" s="33">
        <v>12009</v>
      </c>
      <c r="H6" s="34">
        <v>12009</v>
      </c>
      <c r="I6" s="33">
        <v>11762</v>
      </c>
      <c r="J6" s="33">
        <v>11923</v>
      </c>
      <c r="K6" s="34">
        <v>12698</v>
      </c>
      <c r="Z6" s="53"/>
      <c r="AA6" s="24" t="s">
        <v>10</v>
      </c>
    </row>
    <row r="7" spans="1:27" s="14" customFormat="1" ht="12.75" customHeight="1" x14ac:dyDescent="0.25">
      <c r="A7" s="31"/>
      <c r="B7" s="59" t="s">
        <v>37</v>
      </c>
      <c r="C7" s="32">
        <v>3069</v>
      </c>
      <c r="D7" s="33">
        <v>3002</v>
      </c>
      <c r="E7" s="33">
        <v>2999</v>
      </c>
      <c r="F7" s="32">
        <v>3324</v>
      </c>
      <c r="G7" s="33">
        <v>3324</v>
      </c>
      <c r="H7" s="34">
        <v>3324</v>
      </c>
      <c r="I7" s="33">
        <v>3556</v>
      </c>
      <c r="J7" s="33">
        <v>3800</v>
      </c>
      <c r="K7" s="34">
        <v>3950</v>
      </c>
      <c r="Z7" s="53"/>
      <c r="AA7" s="30">
        <v>2</v>
      </c>
    </row>
    <row r="8" spans="1:27" s="14" customFormat="1" ht="12.75" customHeight="1" x14ac:dyDescent="0.25">
      <c r="A8" s="31"/>
      <c r="B8" s="59" t="s">
        <v>38</v>
      </c>
      <c r="C8" s="35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53"/>
      <c r="AA8" s="24" t="s">
        <v>13</v>
      </c>
    </row>
    <row r="9" spans="1:27" s="23" customFormat="1" ht="12.75" customHeight="1" x14ac:dyDescent="0.25">
      <c r="A9" s="18"/>
      <c r="B9" s="60" t="s">
        <v>39</v>
      </c>
      <c r="C9" s="33">
        <v>4469</v>
      </c>
      <c r="D9" s="33">
        <v>4788</v>
      </c>
      <c r="E9" s="33">
        <v>5294</v>
      </c>
      <c r="F9" s="32">
        <v>5342</v>
      </c>
      <c r="G9" s="33">
        <v>17343</v>
      </c>
      <c r="H9" s="34">
        <v>17343</v>
      </c>
      <c r="I9" s="33">
        <v>16640</v>
      </c>
      <c r="J9" s="33">
        <v>17551</v>
      </c>
      <c r="K9" s="33">
        <v>18459</v>
      </c>
      <c r="Z9" s="53"/>
      <c r="AA9" s="14" t="s">
        <v>30</v>
      </c>
    </row>
    <row r="10" spans="1:27" s="14" customFormat="1" ht="12.75" customHeight="1" x14ac:dyDescent="0.25">
      <c r="A10" s="25"/>
      <c r="B10" s="60" t="s">
        <v>40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/>
    </row>
    <row r="11" spans="1:27" s="14" customFormat="1" ht="12.75" customHeight="1" x14ac:dyDescent="0.25">
      <c r="A11" s="31"/>
      <c r="B11" s="60" t="s">
        <v>41</v>
      </c>
      <c r="C11" s="33">
        <v>722</v>
      </c>
      <c r="D11" s="33">
        <v>617</v>
      </c>
      <c r="E11" s="33">
        <v>879</v>
      </c>
      <c r="F11" s="32">
        <v>1180</v>
      </c>
      <c r="G11" s="33">
        <v>1180</v>
      </c>
      <c r="H11" s="34">
        <v>1180</v>
      </c>
      <c r="I11" s="33">
        <v>1257</v>
      </c>
      <c r="J11" s="33">
        <v>1344</v>
      </c>
      <c r="K11" s="33">
        <v>1431</v>
      </c>
      <c r="Z11" s="53"/>
    </row>
    <row r="12" spans="1:27" s="14" customFormat="1" ht="12.75" customHeight="1" x14ac:dyDescent="0.25">
      <c r="A12" s="25"/>
      <c r="B12" s="60" t="s">
        <v>42</v>
      </c>
      <c r="C12" s="33">
        <v>2</v>
      </c>
      <c r="D12" s="33">
        <v>3</v>
      </c>
      <c r="E12" s="33">
        <v>6</v>
      </c>
      <c r="F12" s="32">
        <v>1</v>
      </c>
      <c r="G12" s="33">
        <v>1</v>
      </c>
      <c r="H12" s="34">
        <v>1</v>
      </c>
      <c r="I12" s="33">
        <v>1</v>
      </c>
      <c r="J12" s="33">
        <v>1</v>
      </c>
      <c r="K12" s="33">
        <v>1</v>
      </c>
      <c r="Z12" s="53"/>
    </row>
    <row r="13" spans="1:27" s="14" customFormat="1" ht="12.75" customHeight="1" x14ac:dyDescent="0.25">
      <c r="A13" s="25"/>
      <c r="B13" s="60" t="s">
        <v>43</v>
      </c>
      <c r="C13" s="33">
        <v>256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/>
    </row>
    <row r="14" spans="1:27" s="14" customFormat="1" ht="12.75" customHeight="1" x14ac:dyDescent="0.25">
      <c r="A14" s="31"/>
      <c r="B14" s="58" t="s">
        <v>44</v>
      </c>
      <c r="C14" s="36">
        <v>4672</v>
      </c>
      <c r="D14" s="36">
        <v>388</v>
      </c>
      <c r="E14" s="36">
        <v>400</v>
      </c>
      <c r="F14" s="35">
        <v>752</v>
      </c>
      <c r="G14" s="36">
        <v>752</v>
      </c>
      <c r="H14" s="37">
        <v>752</v>
      </c>
      <c r="I14" s="36">
        <v>802</v>
      </c>
      <c r="J14" s="36">
        <v>857</v>
      </c>
      <c r="K14" s="36">
        <v>892</v>
      </c>
      <c r="Z14" s="53"/>
    </row>
    <row r="15" spans="1:27" s="14" customFormat="1" ht="12.75" customHeight="1" x14ac:dyDescent="0.25">
      <c r="A15" s="44"/>
      <c r="B15" s="45" t="s">
        <v>45</v>
      </c>
      <c r="C15" s="61">
        <f>SUM(C5:C14)</f>
        <v>42830</v>
      </c>
      <c r="D15" s="61">
        <f t="shared" ref="D15:K15" si="1">SUM(D5:D14)</f>
        <v>46626</v>
      </c>
      <c r="E15" s="61">
        <f t="shared" si="1"/>
        <v>50035</v>
      </c>
      <c r="F15" s="62">
        <f t="shared" si="1"/>
        <v>60577</v>
      </c>
      <c r="G15" s="61">
        <f t="shared" si="1"/>
        <v>77506</v>
      </c>
      <c r="H15" s="63">
        <f t="shared" si="1"/>
        <v>77506</v>
      </c>
      <c r="I15" s="61">
        <f t="shared" si="1"/>
        <v>84825</v>
      </c>
      <c r="J15" s="61">
        <f t="shared" si="1"/>
        <v>97024</v>
      </c>
      <c r="K15" s="61">
        <f t="shared" si="1"/>
        <v>103903</v>
      </c>
      <c r="Z15" s="53"/>
    </row>
    <row r="16" spans="1:27" s="14" customFormat="1" x14ac:dyDescent="0.25">
      <c r="Z16" s="53"/>
    </row>
    <row r="17" spans="26:26" s="14" customFormat="1" x14ac:dyDescent="0.25">
      <c r="Z17" s="53"/>
    </row>
    <row r="18" spans="26:26" s="14" customFormat="1" x14ac:dyDescent="0.25">
      <c r="Z18" s="53"/>
    </row>
    <row r="19" spans="26:26" s="14" customFormat="1" x14ac:dyDescent="0.25">
      <c r="Z19" s="53"/>
    </row>
    <row r="20" spans="26:26" s="14" customFormat="1" x14ac:dyDescent="0.25">
      <c r="Z20" s="53"/>
    </row>
    <row r="21" spans="26:26" s="14" customFormat="1" x14ac:dyDescent="0.25">
      <c r="Z21" s="53"/>
    </row>
    <row r="22" spans="26:26" s="14" customFormat="1" x14ac:dyDescent="0.25">
      <c r="Z22" s="53"/>
    </row>
    <row r="23" spans="26:26" s="14" customFormat="1" x14ac:dyDescent="0.25">
      <c r="Z23" s="53"/>
    </row>
    <row r="24" spans="26:26" s="14" customFormat="1" x14ac:dyDescent="0.25">
      <c r="Z24" s="53"/>
    </row>
    <row r="25" spans="26:26" s="14" customFormat="1" x14ac:dyDescent="0.25">
      <c r="Z25" s="53"/>
    </row>
    <row r="26" spans="26:26" s="14" customFormat="1" x14ac:dyDescent="0.25">
      <c r="Z26" s="53"/>
    </row>
    <row r="27" spans="26:26" s="14" customFormat="1" x14ac:dyDescent="0.25">
      <c r="Z27" s="53"/>
    </row>
    <row r="28" spans="26:26" s="14" customFormat="1" x14ac:dyDescent="0.25">
      <c r="Z28" s="53"/>
    </row>
    <row r="29" spans="26:26" s="14" customFormat="1" x14ac:dyDescent="0.25">
      <c r="Z29" s="53"/>
    </row>
    <row r="30" spans="26:26" s="14" customFormat="1" x14ac:dyDescent="0.25">
      <c r="Z30" s="53"/>
    </row>
    <row r="31" spans="26:26" s="14" customFormat="1" x14ac:dyDescent="0.25">
      <c r="Z31" s="53"/>
    </row>
    <row r="32" spans="26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172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135</v>
      </c>
      <c r="D3" s="17" t="s">
        <v>134</v>
      </c>
      <c r="E3" s="17" t="s">
        <v>133</v>
      </c>
      <c r="F3" s="173" t="s">
        <v>129</v>
      </c>
      <c r="G3" s="174"/>
      <c r="H3" s="175"/>
      <c r="I3" s="17" t="s">
        <v>132</v>
      </c>
      <c r="J3" s="17" t="s">
        <v>131</v>
      </c>
      <c r="K3" s="17" t="s">
        <v>130</v>
      </c>
      <c r="Z3" s="54" t="s">
        <v>32</v>
      </c>
    </row>
    <row r="4" spans="1:27" s="14" customFormat="1" ht="12.75" customHeight="1" x14ac:dyDescent="0.25">
      <c r="A4" s="25"/>
      <c r="B4" s="56" t="s">
        <v>161</v>
      </c>
      <c r="C4" s="33">
        <v>97311</v>
      </c>
      <c r="D4" s="33">
        <v>108703</v>
      </c>
      <c r="E4" s="33">
        <v>84175</v>
      </c>
      <c r="F4" s="27">
        <v>153095</v>
      </c>
      <c r="G4" s="28">
        <v>155444</v>
      </c>
      <c r="H4" s="29">
        <v>155444</v>
      </c>
      <c r="I4" s="33">
        <v>161627</v>
      </c>
      <c r="J4" s="33">
        <v>164873</v>
      </c>
      <c r="K4" s="33">
        <v>173465</v>
      </c>
      <c r="Z4" s="53">
        <f t="shared" ref="Z4:Z20" si="0">IF(LEN(B4)&lt;5,0,1)</f>
        <v>1</v>
      </c>
      <c r="AA4" s="24" t="s">
        <v>7</v>
      </c>
    </row>
    <row r="5" spans="1:27" s="14" customFormat="1" ht="12.75" hidden="1" customHeight="1" x14ac:dyDescent="0.25">
      <c r="A5" s="25"/>
      <c r="B5" s="56" t="s">
        <v>30</v>
      </c>
      <c r="C5" s="33"/>
      <c r="D5" s="33"/>
      <c r="E5" s="33"/>
      <c r="F5" s="32"/>
      <c r="G5" s="33"/>
      <c r="H5" s="34"/>
      <c r="I5" s="33"/>
      <c r="J5" s="33"/>
      <c r="K5" s="33"/>
      <c r="Z5" s="53">
        <f t="shared" si="0"/>
        <v>0</v>
      </c>
      <c r="AA5" s="30">
        <v>6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97311</v>
      </c>
      <c r="D19" s="46">
        <f t="shared" ref="D19:K19" si="1">SUM(D4:D18)</f>
        <v>108703</v>
      </c>
      <c r="E19" s="46">
        <f t="shared" si="1"/>
        <v>84175</v>
      </c>
      <c r="F19" s="47">
        <f t="shared" si="1"/>
        <v>153095</v>
      </c>
      <c r="G19" s="46">
        <f t="shared" si="1"/>
        <v>155444</v>
      </c>
      <c r="H19" s="48">
        <f t="shared" si="1"/>
        <v>155444</v>
      </c>
      <c r="I19" s="46">
        <f t="shared" si="1"/>
        <v>161627</v>
      </c>
      <c r="J19" s="46">
        <f t="shared" si="1"/>
        <v>164873</v>
      </c>
      <c r="K19" s="46">
        <f t="shared" si="1"/>
        <v>173465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>
      <selection activeCell="I32" sqref="I32"/>
    </sheetView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171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135</v>
      </c>
      <c r="D3" s="17" t="s">
        <v>134</v>
      </c>
      <c r="E3" s="17" t="s">
        <v>133</v>
      </c>
      <c r="F3" s="173" t="s">
        <v>129</v>
      </c>
      <c r="G3" s="174"/>
      <c r="H3" s="175"/>
      <c r="I3" s="17" t="s">
        <v>132</v>
      </c>
      <c r="J3" s="17" t="s">
        <v>131</v>
      </c>
      <c r="K3" s="17" t="s">
        <v>130</v>
      </c>
    </row>
    <row r="4" spans="1:27" s="23" customFormat="1" ht="12.75" customHeight="1" x14ac:dyDescent="0.25">
      <c r="A4" s="18"/>
      <c r="B4" s="19" t="s">
        <v>6</v>
      </c>
      <c r="C4" s="20">
        <f>SUM(C5:C7)</f>
        <v>27545</v>
      </c>
      <c r="D4" s="20">
        <f t="shared" ref="D4:K4" si="0">SUM(D5:D7)</f>
        <v>27874</v>
      </c>
      <c r="E4" s="20">
        <f t="shared" si="0"/>
        <v>15175</v>
      </c>
      <c r="F4" s="21">
        <f t="shared" si="0"/>
        <v>15795</v>
      </c>
      <c r="G4" s="20">
        <f t="shared" si="0"/>
        <v>16744</v>
      </c>
      <c r="H4" s="22">
        <f t="shared" si="0"/>
        <v>16744</v>
      </c>
      <c r="I4" s="20">
        <f t="shared" si="0"/>
        <v>15154</v>
      </c>
      <c r="J4" s="20">
        <f t="shared" si="0"/>
        <v>16178</v>
      </c>
      <c r="K4" s="20">
        <f t="shared" si="0"/>
        <v>17335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21036</v>
      </c>
      <c r="D5" s="28">
        <v>22553</v>
      </c>
      <c r="E5" s="28">
        <v>10498</v>
      </c>
      <c r="F5" s="27">
        <v>11896</v>
      </c>
      <c r="G5" s="28">
        <v>11895</v>
      </c>
      <c r="H5" s="29">
        <v>11895</v>
      </c>
      <c r="I5" s="28">
        <v>12177</v>
      </c>
      <c r="J5" s="28">
        <v>12835</v>
      </c>
      <c r="K5" s="29">
        <v>13515</v>
      </c>
      <c r="AA5" s="30">
        <v>6</v>
      </c>
    </row>
    <row r="6" spans="1:27" s="14" customFormat="1" ht="12.75" customHeight="1" x14ac:dyDescent="0.25">
      <c r="A6" s="31"/>
      <c r="B6" s="26" t="s">
        <v>9</v>
      </c>
      <c r="C6" s="32">
        <v>6509</v>
      </c>
      <c r="D6" s="33">
        <v>5321</v>
      </c>
      <c r="E6" s="33">
        <v>4677</v>
      </c>
      <c r="F6" s="32">
        <v>3899</v>
      </c>
      <c r="G6" s="33">
        <v>4849</v>
      </c>
      <c r="H6" s="34">
        <v>4849</v>
      </c>
      <c r="I6" s="33">
        <v>2977</v>
      </c>
      <c r="J6" s="33">
        <v>3343</v>
      </c>
      <c r="K6" s="34">
        <v>3820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69766</v>
      </c>
      <c r="D8" s="20">
        <f t="shared" ref="D8:K8" si="1">SUM(D9:D15)</f>
        <v>80767</v>
      </c>
      <c r="E8" s="20">
        <f t="shared" si="1"/>
        <v>69000</v>
      </c>
      <c r="F8" s="21">
        <f t="shared" si="1"/>
        <v>137300</v>
      </c>
      <c r="G8" s="20">
        <f t="shared" si="1"/>
        <v>138700</v>
      </c>
      <c r="H8" s="22">
        <f t="shared" si="1"/>
        <v>138700</v>
      </c>
      <c r="I8" s="20">
        <f t="shared" si="1"/>
        <v>146473</v>
      </c>
      <c r="J8" s="20">
        <f t="shared" si="1"/>
        <v>148695</v>
      </c>
      <c r="K8" s="20">
        <f t="shared" si="1"/>
        <v>156130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600</v>
      </c>
      <c r="D9" s="28">
        <v>700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68820</v>
      </c>
      <c r="D10" s="33">
        <v>80000</v>
      </c>
      <c r="E10" s="33">
        <v>69000</v>
      </c>
      <c r="F10" s="32">
        <v>137300</v>
      </c>
      <c r="G10" s="33">
        <v>138700</v>
      </c>
      <c r="H10" s="34">
        <v>138700</v>
      </c>
      <c r="I10" s="33">
        <v>146473</v>
      </c>
      <c r="J10" s="33">
        <v>148695</v>
      </c>
      <c r="K10" s="34">
        <v>156130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346</v>
      </c>
      <c r="D15" s="36">
        <v>67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0</v>
      </c>
      <c r="D16" s="20">
        <f t="shared" ref="D16:K16" si="2">SUM(D17:D23)</f>
        <v>62</v>
      </c>
      <c r="E16" s="20">
        <f t="shared" si="2"/>
        <v>0</v>
      </c>
      <c r="F16" s="21">
        <f t="shared" si="2"/>
        <v>0</v>
      </c>
      <c r="G16" s="20">
        <f t="shared" si="2"/>
        <v>0</v>
      </c>
      <c r="H16" s="22">
        <f t="shared" si="2"/>
        <v>0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62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97311</v>
      </c>
      <c r="D26" s="46">
        <f t="shared" ref="D26:K26" si="3">+D4+D8+D16+D24</f>
        <v>108703</v>
      </c>
      <c r="E26" s="46">
        <f t="shared" si="3"/>
        <v>84175</v>
      </c>
      <c r="F26" s="47">
        <f t="shared" si="3"/>
        <v>153095</v>
      </c>
      <c r="G26" s="46">
        <f t="shared" si="3"/>
        <v>155444</v>
      </c>
      <c r="H26" s="48">
        <f t="shared" si="3"/>
        <v>155444</v>
      </c>
      <c r="I26" s="46">
        <f t="shared" si="3"/>
        <v>161627</v>
      </c>
      <c r="J26" s="46">
        <f t="shared" si="3"/>
        <v>164873</v>
      </c>
      <c r="K26" s="46">
        <f t="shared" si="3"/>
        <v>173465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53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136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65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67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135</v>
      </c>
      <c r="F3" s="17" t="s">
        <v>134</v>
      </c>
      <c r="G3" s="17" t="s">
        <v>133</v>
      </c>
      <c r="H3" s="173" t="s">
        <v>129</v>
      </c>
      <c r="I3" s="174"/>
      <c r="J3" s="175"/>
      <c r="K3" s="17" t="s">
        <v>132</v>
      </c>
      <c r="L3" s="17" t="s">
        <v>131</v>
      </c>
      <c r="M3" s="17" t="s">
        <v>130</v>
      </c>
      <c r="N3" s="69" t="s">
        <v>30</v>
      </c>
      <c r="O3" s="69" t="s">
        <v>30</v>
      </c>
    </row>
    <row r="4" spans="1:27" s="23" customFormat="1" x14ac:dyDescent="0.25">
      <c r="A4" s="38"/>
      <c r="B4" s="70" t="s">
        <v>34</v>
      </c>
      <c r="C4" s="71" t="s">
        <v>30</v>
      </c>
      <c r="D4" s="71" t="s">
        <v>30</v>
      </c>
      <c r="E4" s="72">
        <f>SUM(E5:E8)</f>
        <v>32709</v>
      </c>
      <c r="F4" s="72">
        <f t="shared" ref="F4:M4" si="0">SUM(F5:F8)</f>
        <v>40830</v>
      </c>
      <c r="G4" s="72">
        <f t="shared" si="0"/>
        <v>43456</v>
      </c>
      <c r="H4" s="73">
        <f t="shared" si="0"/>
        <v>53302</v>
      </c>
      <c r="I4" s="72">
        <f t="shared" si="0"/>
        <v>58230</v>
      </c>
      <c r="J4" s="74">
        <f t="shared" si="0"/>
        <v>58230</v>
      </c>
      <c r="K4" s="72">
        <f t="shared" si="0"/>
        <v>66125</v>
      </c>
      <c r="L4" s="72">
        <f t="shared" si="0"/>
        <v>77271</v>
      </c>
      <c r="M4" s="72">
        <f t="shared" si="0"/>
        <v>83120</v>
      </c>
      <c r="N4" s="75" t="s">
        <v>30</v>
      </c>
      <c r="O4" s="75" t="s">
        <v>30</v>
      </c>
      <c r="AA4" s="24" t="s">
        <v>7</v>
      </c>
    </row>
    <row r="5" spans="1:27" s="14" customFormat="1" x14ac:dyDescent="0.25">
      <c r="B5" s="76" t="s">
        <v>35</v>
      </c>
      <c r="C5" s="77" t="s">
        <v>30</v>
      </c>
      <c r="D5" s="78" t="s">
        <v>30</v>
      </c>
      <c r="E5" s="79">
        <v>21735</v>
      </c>
      <c r="F5" s="79">
        <v>29005</v>
      </c>
      <c r="G5" s="79">
        <v>36539</v>
      </c>
      <c r="H5" s="80">
        <v>38446</v>
      </c>
      <c r="I5" s="79">
        <v>42897</v>
      </c>
      <c r="J5" s="81">
        <v>42897</v>
      </c>
      <c r="K5" s="79">
        <v>50807</v>
      </c>
      <c r="L5" s="79">
        <v>61548</v>
      </c>
      <c r="M5" s="79">
        <v>66472</v>
      </c>
      <c r="N5" s="82" t="s">
        <v>30</v>
      </c>
      <c r="O5" s="83" t="s">
        <v>30</v>
      </c>
      <c r="AA5" s="30">
        <v>1</v>
      </c>
    </row>
    <row r="6" spans="1:27" s="14" customFormat="1" x14ac:dyDescent="0.25">
      <c r="B6" s="76" t="s">
        <v>36</v>
      </c>
      <c r="C6" s="84" t="s">
        <v>30</v>
      </c>
      <c r="D6" s="85" t="s">
        <v>30</v>
      </c>
      <c r="E6" s="86">
        <v>7905</v>
      </c>
      <c r="F6" s="86">
        <v>8823</v>
      </c>
      <c r="G6" s="86">
        <v>3918</v>
      </c>
      <c r="H6" s="87">
        <v>11532</v>
      </c>
      <c r="I6" s="86">
        <v>12009</v>
      </c>
      <c r="J6" s="88">
        <v>12009</v>
      </c>
      <c r="K6" s="86">
        <v>11762</v>
      </c>
      <c r="L6" s="86">
        <v>11923</v>
      </c>
      <c r="M6" s="86">
        <v>12698</v>
      </c>
      <c r="N6" s="89" t="s">
        <v>30</v>
      </c>
      <c r="O6" s="90" t="s">
        <v>30</v>
      </c>
      <c r="AA6" s="24" t="s">
        <v>10</v>
      </c>
    </row>
    <row r="7" spans="1:27" s="14" customFormat="1" x14ac:dyDescent="0.25">
      <c r="B7" s="76" t="s">
        <v>37</v>
      </c>
      <c r="C7" s="84" t="s">
        <v>30</v>
      </c>
      <c r="D7" s="85" t="s">
        <v>30</v>
      </c>
      <c r="E7" s="86">
        <v>3069</v>
      </c>
      <c r="F7" s="86">
        <v>3002</v>
      </c>
      <c r="G7" s="86">
        <v>2999</v>
      </c>
      <c r="H7" s="87">
        <v>3324</v>
      </c>
      <c r="I7" s="86">
        <v>3324</v>
      </c>
      <c r="J7" s="88">
        <v>3324</v>
      </c>
      <c r="K7" s="86">
        <v>3556</v>
      </c>
      <c r="L7" s="86">
        <v>3800</v>
      </c>
      <c r="M7" s="86">
        <v>3950</v>
      </c>
      <c r="N7" s="89" t="s">
        <v>30</v>
      </c>
      <c r="O7" s="90" t="s">
        <v>30</v>
      </c>
      <c r="AA7" s="30">
        <v>1</v>
      </c>
    </row>
    <row r="8" spans="1:27" s="14" customFormat="1" x14ac:dyDescent="0.25">
      <c r="B8" s="76" t="s">
        <v>38</v>
      </c>
      <c r="C8" s="91" t="s">
        <v>30</v>
      </c>
      <c r="D8" s="92" t="s">
        <v>30</v>
      </c>
      <c r="E8" s="93">
        <v>0</v>
      </c>
      <c r="F8" s="93">
        <v>0</v>
      </c>
      <c r="G8" s="93">
        <v>0</v>
      </c>
      <c r="H8" s="94">
        <v>0</v>
      </c>
      <c r="I8" s="93">
        <v>0</v>
      </c>
      <c r="J8" s="95">
        <v>0</v>
      </c>
      <c r="K8" s="93">
        <v>0</v>
      </c>
      <c r="L8" s="93">
        <v>0</v>
      </c>
      <c r="M8" s="93">
        <v>0</v>
      </c>
      <c r="N8" s="96" t="s">
        <v>30</v>
      </c>
      <c r="O8" s="97" t="s">
        <v>30</v>
      </c>
      <c r="AA8" s="24" t="s">
        <v>13</v>
      </c>
    </row>
    <row r="9" spans="1:27" s="23" customFormat="1" x14ac:dyDescent="0.25">
      <c r="A9" s="38"/>
      <c r="B9" s="70" t="s">
        <v>39</v>
      </c>
      <c r="C9" s="71" t="s">
        <v>30</v>
      </c>
      <c r="D9" s="71" t="s">
        <v>30</v>
      </c>
      <c r="E9" s="72">
        <f>E10+E19</f>
        <v>4469</v>
      </c>
      <c r="F9" s="72">
        <f t="shared" ref="F9:M9" si="1">F10+F19</f>
        <v>4788</v>
      </c>
      <c r="G9" s="72">
        <f t="shared" si="1"/>
        <v>5294</v>
      </c>
      <c r="H9" s="73">
        <f t="shared" si="1"/>
        <v>5342</v>
      </c>
      <c r="I9" s="72">
        <f t="shared" si="1"/>
        <v>17343</v>
      </c>
      <c r="J9" s="74">
        <f t="shared" si="1"/>
        <v>17343</v>
      </c>
      <c r="K9" s="72">
        <f t="shared" si="1"/>
        <v>16640</v>
      </c>
      <c r="L9" s="72">
        <f t="shared" si="1"/>
        <v>17551</v>
      </c>
      <c r="M9" s="72">
        <f t="shared" si="1"/>
        <v>18459</v>
      </c>
      <c r="N9" s="75" t="s">
        <v>30</v>
      </c>
      <c r="O9" s="75" t="s">
        <v>30</v>
      </c>
      <c r="AA9" s="14" t="s">
        <v>30</v>
      </c>
    </row>
    <row r="10" spans="1:27" s="23" customFormat="1" x14ac:dyDescent="0.25">
      <c r="A10" s="18"/>
      <c r="B10" s="76" t="s">
        <v>46</v>
      </c>
      <c r="C10" s="98" t="s">
        <v>30</v>
      </c>
      <c r="D10" s="99" t="s">
        <v>30</v>
      </c>
      <c r="E10" s="100">
        <f>SUM(E11:E13)</f>
        <v>4469</v>
      </c>
      <c r="F10" s="100">
        <f t="shared" ref="F10:M10" si="2">SUM(F11:F13)</f>
        <v>4788</v>
      </c>
      <c r="G10" s="100">
        <f t="shared" si="2"/>
        <v>5294</v>
      </c>
      <c r="H10" s="101">
        <f t="shared" si="2"/>
        <v>5342</v>
      </c>
      <c r="I10" s="100">
        <f t="shared" si="2"/>
        <v>17343</v>
      </c>
      <c r="J10" s="102">
        <f t="shared" si="2"/>
        <v>17343</v>
      </c>
      <c r="K10" s="100">
        <f t="shared" si="2"/>
        <v>16640</v>
      </c>
      <c r="L10" s="100">
        <f t="shared" si="2"/>
        <v>17551</v>
      </c>
      <c r="M10" s="100">
        <f t="shared" si="2"/>
        <v>18459</v>
      </c>
      <c r="N10" s="103" t="s">
        <v>30</v>
      </c>
      <c r="O10" s="104" t="s">
        <v>30</v>
      </c>
    </row>
    <row r="11" spans="1:27" s="14" customFormat="1" x14ac:dyDescent="0.25">
      <c r="A11" s="31"/>
      <c r="B11" s="59" t="s">
        <v>47</v>
      </c>
      <c r="C11" s="105" t="s">
        <v>30</v>
      </c>
      <c r="D11" s="106" t="s">
        <v>30</v>
      </c>
      <c r="E11" s="79">
        <v>0</v>
      </c>
      <c r="F11" s="79">
        <v>0</v>
      </c>
      <c r="G11" s="79">
        <v>0</v>
      </c>
      <c r="H11" s="80">
        <v>0</v>
      </c>
      <c r="I11" s="79">
        <v>0</v>
      </c>
      <c r="J11" s="81">
        <v>0</v>
      </c>
      <c r="K11" s="79">
        <v>0</v>
      </c>
      <c r="L11" s="79">
        <v>0</v>
      </c>
      <c r="M11" s="79">
        <v>0</v>
      </c>
      <c r="N11" s="107" t="s">
        <v>30</v>
      </c>
      <c r="O11" s="108" t="s">
        <v>30</v>
      </c>
    </row>
    <row r="12" spans="1:27" s="14" customFormat="1" x14ac:dyDescent="0.25">
      <c r="A12" s="25"/>
      <c r="B12" s="59" t="s">
        <v>48</v>
      </c>
      <c r="C12" s="105" t="s">
        <v>30</v>
      </c>
      <c r="D12" s="105" t="s">
        <v>30</v>
      </c>
      <c r="E12" s="86">
        <v>4278</v>
      </c>
      <c r="F12" s="86">
        <v>4684</v>
      </c>
      <c r="G12" s="86">
        <v>4459</v>
      </c>
      <c r="H12" s="87">
        <v>4480</v>
      </c>
      <c r="I12" s="86">
        <v>14886</v>
      </c>
      <c r="J12" s="88">
        <v>14886</v>
      </c>
      <c r="K12" s="86">
        <v>15720</v>
      </c>
      <c r="L12" s="86">
        <v>16569</v>
      </c>
      <c r="M12" s="86">
        <v>17464</v>
      </c>
      <c r="N12" s="108" t="s">
        <v>30</v>
      </c>
      <c r="O12" s="108" t="s">
        <v>30</v>
      </c>
    </row>
    <row r="13" spans="1:27" s="14" customFormat="1" x14ac:dyDescent="0.25">
      <c r="A13" s="25"/>
      <c r="B13" s="59" t="s">
        <v>49</v>
      </c>
      <c r="C13" s="105" t="s">
        <v>30</v>
      </c>
      <c r="D13" s="105" t="s">
        <v>30</v>
      </c>
      <c r="E13" s="86">
        <v>191</v>
      </c>
      <c r="F13" s="86">
        <v>104</v>
      </c>
      <c r="G13" s="86">
        <v>835</v>
      </c>
      <c r="H13" s="87">
        <v>862</v>
      </c>
      <c r="I13" s="86">
        <v>2457</v>
      </c>
      <c r="J13" s="88">
        <v>2457</v>
      </c>
      <c r="K13" s="86">
        <v>920</v>
      </c>
      <c r="L13" s="86">
        <v>982</v>
      </c>
      <c r="M13" s="86">
        <v>995</v>
      </c>
      <c r="N13" s="108" t="s">
        <v>30</v>
      </c>
      <c r="O13" s="108" t="s">
        <v>30</v>
      </c>
    </row>
    <row r="14" spans="1:27" s="14" customFormat="1" x14ac:dyDescent="0.25">
      <c r="A14" s="31"/>
      <c r="B14" s="109" t="s">
        <v>50</v>
      </c>
      <c r="C14" s="110" t="s">
        <v>30</v>
      </c>
      <c r="D14" s="110" t="s">
        <v>30</v>
      </c>
      <c r="E14" s="93"/>
      <c r="F14" s="93"/>
      <c r="G14" s="93"/>
      <c r="H14" s="94"/>
      <c r="I14" s="93"/>
      <c r="J14" s="95"/>
      <c r="K14" s="93"/>
      <c r="L14" s="93"/>
      <c r="M14" s="93"/>
      <c r="N14" s="108" t="s">
        <v>30</v>
      </c>
      <c r="O14" s="108" t="s">
        <v>30</v>
      </c>
    </row>
    <row r="15" spans="1:27" s="14" customFormat="1" x14ac:dyDescent="0.25">
      <c r="A15" s="25"/>
      <c r="B15" s="111" t="s">
        <v>51</v>
      </c>
      <c r="C15" s="112" t="s">
        <v>30</v>
      </c>
      <c r="D15" s="112" t="s">
        <v>30</v>
      </c>
      <c r="E15" s="80">
        <v>292</v>
      </c>
      <c r="F15" s="79">
        <v>303</v>
      </c>
      <c r="G15" s="79">
        <v>329</v>
      </c>
      <c r="H15" s="80">
        <v>393</v>
      </c>
      <c r="I15" s="79">
        <v>393</v>
      </c>
      <c r="J15" s="81">
        <v>393</v>
      </c>
      <c r="K15" s="79">
        <v>374</v>
      </c>
      <c r="L15" s="79">
        <v>428</v>
      </c>
      <c r="M15" s="81">
        <v>436</v>
      </c>
      <c r="N15" s="108" t="s">
        <v>30</v>
      </c>
      <c r="O15" s="108" t="s">
        <v>30</v>
      </c>
    </row>
    <row r="16" spans="1:27" s="14" customFormat="1" x14ac:dyDescent="0.25">
      <c r="A16" s="25"/>
      <c r="B16" s="111" t="s">
        <v>52</v>
      </c>
      <c r="C16" s="112" t="s">
        <v>30</v>
      </c>
      <c r="D16" s="112" t="s">
        <v>30</v>
      </c>
      <c r="E16" s="87">
        <v>96</v>
      </c>
      <c r="F16" s="86">
        <v>4</v>
      </c>
      <c r="G16" s="86">
        <v>741</v>
      </c>
      <c r="H16" s="87">
        <v>110</v>
      </c>
      <c r="I16" s="86">
        <v>110</v>
      </c>
      <c r="J16" s="88">
        <v>110</v>
      </c>
      <c r="K16" s="86">
        <v>108</v>
      </c>
      <c r="L16" s="86">
        <v>115</v>
      </c>
      <c r="M16" s="88">
        <v>0</v>
      </c>
      <c r="N16" s="108" t="s">
        <v>30</v>
      </c>
      <c r="O16" s="108" t="s">
        <v>30</v>
      </c>
    </row>
    <row r="17" spans="1:16" s="14" customFormat="1" x14ac:dyDescent="0.25">
      <c r="A17" s="25"/>
      <c r="B17" s="111" t="s">
        <v>52</v>
      </c>
      <c r="C17" s="112" t="s">
        <v>30</v>
      </c>
      <c r="D17" s="112" t="s">
        <v>30</v>
      </c>
      <c r="E17" s="87">
        <v>47</v>
      </c>
      <c r="F17" s="86">
        <v>62</v>
      </c>
      <c r="G17" s="86">
        <v>59</v>
      </c>
      <c r="H17" s="87">
        <v>63</v>
      </c>
      <c r="I17" s="86">
        <v>63</v>
      </c>
      <c r="J17" s="88">
        <v>63</v>
      </c>
      <c r="K17" s="86">
        <v>60</v>
      </c>
      <c r="L17" s="86">
        <v>68</v>
      </c>
      <c r="M17" s="88">
        <v>72</v>
      </c>
      <c r="N17" s="108" t="s">
        <v>30</v>
      </c>
      <c r="O17" s="108" t="s">
        <v>30</v>
      </c>
    </row>
    <row r="18" spans="1:16" s="14" customFormat="1" x14ac:dyDescent="0.25">
      <c r="A18" s="25"/>
      <c r="B18" s="111" t="s">
        <v>52</v>
      </c>
      <c r="C18" s="112" t="s">
        <v>30</v>
      </c>
      <c r="D18" s="112" t="s">
        <v>30</v>
      </c>
      <c r="E18" s="94">
        <v>78</v>
      </c>
      <c r="F18" s="93">
        <v>174</v>
      </c>
      <c r="G18" s="93">
        <v>159</v>
      </c>
      <c r="H18" s="94">
        <v>164</v>
      </c>
      <c r="I18" s="93">
        <v>164</v>
      </c>
      <c r="J18" s="95">
        <v>164</v>
      </c>
      <c r="K18" s="93">
        <v>166</v>
      </c>
      <c r="L18" s="93">
        <v>177</v>
      </c>
      <c r="M18" s="95">
        <v>189</v>
      </c>
      <c r="N18" s="108" t="s">
        <v>30</v>
      </c>
      <c r="O18" s="108" t="s">
        <v>30</v>
      </c>
    </row>
    <row r="19" spans="1:16" s="14" customFormat="1" x14ac:dyDescent="0.25">
      <c r="A19" s="113"/>
      <c r="B19" s="76" t="s">
        <v>53</v>
      </c>
      <c r="C19" s="84" t="s">
        <v>30</v>
      </c>
      <c r="D19" s="91" t="s">
        <v>30</v>
      </c>
      <c r="E19" s="100">
        <v>0</v>
      </c>
      <c r="F19" s="100">
        <v>0</v>
      </c>
      <c r="G19" s="100">
        <v>0</v>
      </c>
      <c r="H19" s="101">
        <v>0</v>
      </c>
      <c r="I19" s="100">
        <v>0</v>
      </c>
      <c r="J19" s="102">
        <v>0</v>
      </c>
      <c r="K19" s="100">
        <v>0</v>
      </c>
      <c r="L19" s="100">
        <v>0</v>
      </c>
      <c r="M19" s="100">
        <v>0</v>
      </c>
      <c r="N19" s="114" t="s">
        <v>30</v>
      </c>
      <c r="O19" s="108" t="s">
        <v>30</v>
      </c>
    </row>
    <row r="20" spans="1:16" s="14" customFormat="1" ht="6" customHeight="1" x14ac:dyDescent="0.25">
      <c r="A20" s="113"/>
      <c r="B20" s="115" t="s">
        <v>30</v>
      </c>
      <c r="C20" s="91" t="s">
        <v>30</v>
      </c>
      <c r="D20" s="92" t="s">
        <v>30</v>
      </c>
      <c r="E20" s="116"/>
      <c r="F20" s="116"/>
      <c r="G20" s="116"/>
      <c r="H20" s="117"/>
      <c r="I20" s="116"/>
      <c r="J20" s="118"/>
      <c r="K20" s="116"/>
      <c r="L20" s="116"/>
      <c r="M20" s="116"/>
      <c r="N20" s="69" t="s">
        <v>30</v>
      </c>
      <c r="O20" s="114" t="s">
        <v>30</v>
      </c>
    </row>
    <row r="21" spans="1:16" s="14" customFormat="1" x14ac:dyDescent="0.25">
      <c r="A21" s="23"/>
      <c r="B21" s="70" t="s">
        <v>54</v>
      </c>
      <c r="C21" s="71" t="s">
        <v>30</v>
      </c>
      <c r="D21" s="71" t="s">
        <v>30</v>
      </c>
      <c r="E21" s="72">
        <f>SUM(E22:E27)</f>
        <v>0</v>
      </c>
      <c r="F21" s="72">
        <f t="shared" ref="F21:M21" si="3">SUM(F22:F27)</f>
        <v>0</v>
      </c>
      <c r="G21" s="72">
        <f t="shared" si="3"/>
        <v>0</v>
      </c>
      <c r="H21" s="73">
        <f t="shared" si="3"/>
        <v>0</v>
      </c>
      <c r="I21" s="72">
        <f t="shared" si="3"/>
        <v>0</v>
      </c>
      <c r="J21" s="74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5" t="s">
        <v>30</v>
      </c>
      <c r="O21" s="75" t="s">
        <v>30</v>
      </c>
      <c r="P21" s="23"/>
    </row>
    <row r="22" spans="1:16" s="14" customFormat="1" x14ac:dyDescent="0.25">
      <c r="B22" s="76" t="s">
        <v>55</v>
      </c>
      <c r="C22" s="77" t="s">
        <v>30</v>
      </c>
      <c r="D22" s="78" t="s">
        <v>30</v>
      </c>
      <c r="E22" s="79">
        <v>0</v>
      </c>
      <c r="F22" s="79">
        <v>0</v>
      </c>
      <c r="G22" s="79">
        <v>0</v>
      </c>
      <c r="H22" s="80">
        <v>0</v>
      </c>
      <c r="I22" s="79">
        <v>0</v>
      </c>
      <c r="J22" s="81">
        <v>0</v>
      </c>
      <c r="K22" s="79">
        <v>0</v>
      </c>
      <c r="L22" s="79">
        <v>0</v>
      </c>
      <c r="M22" s="79">
        <v>0</v>
      </c>
      <c r="N22" s="119" t="s">
        <v>30</v>
      </c>
      <c r="O22" s="107" t="s">
        <v>30</v>
      </c>
    </row>
    <row r="23" spans="1:16" s="14" customFormat="1" x14ac:dyDescent="0.25">
      <c r="B23" s="76" t="s">
        <v>16</v>
      </c>
      <c r="C23" s="84" t="s">
        <v>30</v>
      </c>
      <c r="D23" s="85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20" t="s">
        <v>30</v>
      </c>
      <c r="O23" s="108" t="s">
        <v>30</v>
      </c>
    </row>
    <row r="24" spans="1:16" s="14" customFormat="1" x14ac:dyDescent="0.25">
      <c r="B24" s="76" t="s">
        <v>56</v>
      </c>
      <c r="C24" s="84" t="s">
        <v>30</v>
      </c>
      <c r="D24" s="85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20" t="s">
        <v>30</v>
      </c>
      <c r="O24" s="108" t="s">
        <v>30</v>
      </c>
    </row>
    <row r="25" spans="1:16" s="14" customFormat="1" x14ac:dyDescent="0.25">
      <c r="B25" s="76" t="s">
        <v>57</v>
      </c>
      <c r="C25" s="84" t="s">
        <v>30</v>
      </c>
      <c r="D25" s="85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20" t="s">
        <v>30</v>
      </c>
      <c r="O25" s="108" t="s">
        <v>30</v>
      </c>
    </row>
    <row r="26" spans="1:16" s="23" customFormat="1" x14ac:dyDescent="0.25">
      <c r="A26" s="14"/>
      <c r="B26" s="76" t="s">
        <v>18</v>
      </c>
      <c r="C26" s="84" t="s">
        <v>30</v>
      </c>
      <c r="D26" s="85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20" t="s">
        <v>30</v>
      </c>
      <c r="O26" s="108" t="s">
        <v>30</v>
      </c>
      <c r="P26" s="14"/>
    </row>
    <row r="27" spans="1:16" s="14" customFormat="1" x14ac:dyDescent="0.25">
      <c r="B27" s="76" t="s">
        <v>58</v>
      </c>
      <c r="C27" s="91" t="s">
        <v>30</v>
      </c>
      <c r="D27" s="92" t="s">
        <v>30</v>
      </c>
      <c r="E27" s="93">
        <v>0</v>
      </c>
      <c r="F27" s="93">
        <v>0</v>
      </c>
      <c r="G27" s="93">
        <v>0</v>
      </c>
      <c r="H27" s="94">
        <v>0</v>
      </c>
      <c r="I27" s="93">
        <v>0</v>
      </c>
      <c r="J27" s="95">
        <v>0</v>
      </c>
      <c r="K27" s="93">
        <v>0</v>
      </c>
      <c r="L27" s="93">
        <v>0</v>
      </c>
      <c r="M27" s="93">
        <v>0</v>
      </c>
      <c r="N27" s="69" t="s">
        <v>30</v>
      </c>
      <c r="O27" s="114" t="s">
        <v>30</v>
      </c>
    </row>
    <row r="28" spans="1:16" s="14" customFormat="1" ht="6" customHeight="1" x14ac:dyDescent="0.25">
      <c r="B28" s="115" t="s">
        <v>30</v>
      </c>
      <c r="C28" s="78" t="s">
        <v>30</v>
      </c>
      <c r="D28" s="78" t="s">
        <v>30</v>
      </c>
      <c r="E28" s="121"/>
      <c r="F28" s="121"/>
      <c r="G28" s="121"/>
      <c r="H28" s="122"/>
      <c r="I28" s="121"/>
      <c r="J28" s="123"/>
      <c r="K28" s="121"/>
      <c r="L28" s="121"/>
      <c r="M28" s="121"/>
      <c r="N28" s="119" t="s">
        <v>30</v>
      </c>
      <c r="O28" s="119" t="s">
        <v>30</v>
      </c>
    </row>
    <row r="29" spans="1:16" s="14" customFormat="1" x14ac:dyDescent="0.25">
      <c r="A29" s="23"/>
      <c r="B29" s="70" t="s">
        <v>41</v>
      </c>
      <c r="C29" s="124" t="s">
        <v>30</v>
      </c>
      <c r="D29" s="124" t="s">
        <v>30</v>
      </c>
      <c r="E29" s="72">
        <v>722</v>
      </c>
      <c r="F29" s="72">
        <v>617</v>
      </c>
      <c r="G29" s="72">
        <v>879</v>
      </c>
      <c r="H29" s="73">
        <v>1180</v>
      </c>
      <c r="I29" s="72">
        <v>1180</v>
      </c>
      <c r="J29" s="74">
        <v>1180</v>
      </c>
      <c r="K29" s="72">
        <v>1257</v>
      </c>
      <c r="L29" s="72">
        <v>1344</v>
      </c>
      <c r="M29" s="72">
        <v>1431</v>
      </c>
      <c r="N29" s="125" t="s">
        <v>30</v>
      </c>
      <c r="O29" s="125" t="s">
        <v>30</v>
      </c>
      <c r="P29" s="23"/>
    </row>
    <row r="30" spans="1:16" s="14" customFormat="1" ht="6" customHeight="1" x14ac:dyDescent="0.25">
      <c r="A30" s="23"/>
      <c r="B30" s="71" t="s">
        <v>30</v>
      </c>
      <c r="C30" s="124" t="s">
        <v>30</v>
      </c>
      <c r="D30" s="124" t="s">
        <v>30</v>
      </c>
      <c r="E30" s="126"/>
      <c r="F30" s="126"/>
      <c r="G30" s="126"/>
      <c r="H30" s="127"/>
      <c r="I30" s="126"/>
      <c r="J30" s="128"/>
      <c r="K30" s="126"/>
      <c r="L30" s="126"/>
      <c r="M30" s="126"/>
      <c r="N30" s="125" t="s">
        <v>30</v>
      </c>
      <c r="O30" s="125" t="s">
        <v>30</v>
      </c>
      <c r="P30" s="23"/>
    </row>
    <row r="31" spans="1:16" s="14" customFormat="1" x14ac:dyDescent="0.25">
      <c r="A31" s="23"/>
      <c r="B31" s="70" t="s">
        <v>42</v>
      </c>
      <c r="C31" s="129" t="s">
        <v>30</v>
      </c>
      <c r="D31" s="130" t="s">
        <v>30</v>
      </c>
      <c r="E31" s="131">
        <f>SUM(E32:E34)</f>
        <v>2</v>
      </c>
      <c r="F31" s="131">
        <f t="shared" ref="F31:M31" si="4">SUM(F32:F34)</f>
        <v>3</v>
      </c>
      <c r="G31" s="131">
        <f t="shared" si="4"/>
        <v>6</v>
      </c>
      <c r="H31" s="132">
        <f t="shared" si="4"/>
        <v>1</v>
      </c>
      <c r="I31" s="131">
        <f t="shared" si="4"/>
        <v>1</v>
      </c>
      <c r="J31" s="133">
        <f t="shared" si="4"/>
        <v>1</v>
      </c>
      <c r="K31" s="131">
        <f t="shared" si="4"/>
        <v>1</v>
      </c>
      <c r="L31" s="131">
        <f t="shared" si="4"/>
        <v>1</v>
      </c>
      <c r="M31" s="131">
        <f t="shared" si="4"/>
        <v>1</v>
      </c>
      <c r="N31" s="103" t="s">
        <v>30</v>
      </c>
      <c r="O31" s="104" t="s">
        <v>30</v>
      </c>
      <c r="P31" s="23"/>
    </row>
    <row r="32" spans="1:16" s="14" customFormat="1" x14ac:dyDescent="0.25">
      <c r="B32" s="76" t="s">
        <v>59</v>
      </c>
      <c r="C32" s="84" t="s">
        <v>30</v>
      </c>
      <c r="D32" s="77" t="s">
        <v>30</v>
      </c>
      <c r="E32" s="79">
        <v>2</v>
      </c>
      <c r="F32" s="79">
        <v>3</v>
      </c>
      <c r="G32" s="79">
        <v>6</v>
      </c>
      <c r="H32" s="80">
        <v>1</v>
      </c>
      <c r="I32" s="79">
        <v>1</v>
      </c>
      <c r="J32" s="81">
        <v>1</v>
      </c>
      <c r="K32" s="79">
        <v>1</v>
      </c>
      <c r="L32" s="79">
        <v>1</v>
      </c>
      <c r="M32" s="79">
        <v>1</v>
      </c>
      <c r="N32" s="107" t="s">
        <v>30</v>
      </c>
      <c r="O32" s="108" t="s">
        <v>30</v>
      </c>
    </row>
    <row r="33" spans="1:16" s="23" customFormat="1" x14ac:dyDescent="0.25">
      <c r="A33" s="14"/>
      <c r="B33" s="76" t="s">
        <v>60</v>
      </c>
      <c r="C33" s="84" t="s">
        <v>30</v>
      </c>
      <c r="D33" s="84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08" t="s">
        <v>30</v>
      </c>
      <c r="O33" s="108" t="s">
        <v>30</v>
      </c>
      <c r="P33" s="14"/>
    </row>
    <row r="34" spans="1:16" s="14" customFormat="1" x14ac:dyDescent="0.25">
      <c r="B34" s="76" t="s">
        <v>61</v>
      </c>
      <c r="C34" s="84" t="s">
        <v>30</v>
      </c>
      <c r="D34" s="91" t="s">
        <v>30</v>
      </c>
      <c r="E34" s="93">
        <v>0</v>
      </c>
      <c r="F34" s="93">
        <v>0</v>
      </c>
      <c r="G34" s="93">
        <v>0</v>
      </c>
      <c r="H34" s="94">
        <v>0</v>
      </c>
      <c r="I34" s="93">
        <v>0</v>
      </c>
      <c r="J34" s="95">
        <v>0</v>
      </c>
      <c r="K34" s="93">
        <v>0</v>
      </c>
      <c r="L34" s="93">
        <v>0</v>
      </c>
      <c r="M34" s="93">
        <v>0</v>
      </c>
      <c r="N34" s="114" t="s">
        <v>30</v>
      </c>
      <c r="O34" s="108" t="s">
        <v>30</v>
      </c>
    </row>
    <row r="35" spans="1:16" s="14" customFormat="1" ht="6" customHeight="1" x14ac:dyDescent="0.25">
      <c r="B35" s="115" t="s">
        <v>30</v>
      </c>
      <c r="C35" s="91" t="s">
        <v>30</v>
      </c>
      <c r="D35" s="92" t="s">
        <v>30</v>
      </c>
      <c r="E35" s="134"/>
      <c r="F35" s="134"/>
      <c r="G35" s="134"/>
      <c r="H35" s="135"/>
      <c r="I35" s="134"/>
      <c r="J35" s="136"/>
      <c r="K35" s="134"/>
      <c r="L35" s="134"/>
      <c r="M35" s="134"/>
      <c r="N35" s="69" t="s">
        <v>30</v>
      </c>
      <c r="O35" s="114" t="s">
        <v>30</v>
      </c>
    </row>
    <row r="36" spans="1:16" s="23" customFormat="1" x14ac:dyDescent="0.25">
      <c r="B36" s="70" t="s">
        <v>62</v>
      </c>
      <c r="C36" s="71" t="s">
        <v>30</v>
      </c>
      <c r="D36" s="71" t="s">
        <v>30</v>
      </c>
      <c r="E36" s="72">
        <f>SUM(E37:E38)</f>
        <v>256</v>
      </c>
      <c r="F36" s="72">
        <f t="shared" ref="F36:M36" si="5">SUM(F37:F38)</f>
        <v>0</v>
      </c>
      <c r="G36" s="72">
        <f t="shared" si="5"/>
        <v>0</v>
      </c>
      <c r="H36" s="73">
        <f t="shared" si="5"/>
        <v>0</v>
      </c>
      <c r="I36" s="72">
        <f t="shared" si="5"/>
        <v>0</v>
      </c>
      <c r="J36" s="74">
        <f t="shared" si="5"/>
        <v>0</v>
      </c>
      <c r="K36" s="72">
        <f t="shared" si="5"/>
        <v>0</v>
      </c>
      <c r="L36" s="72">
        <f t="shared" si="5"/>
        <v>0</v>
      </c>
      <c r="M36" s="72">
        <f t="shared" si="5"/>
        <v>0</v>
      </c>
      <c r="N36" s="75" t="s">
        <v>30</v>
      </c>
      <c r="O36" s="75" t="s">
        <v>30</v>
      </c>
    </row>
    <row r="37" spans="1:16" s="14" customFormat="1" x14ac:dyDescent="0.25">
      <c r="B37" s="76" t="s">
        <v>27</v>
      </c>
      <c r="C37" s="77" t="s">
        <v>30</v>
      </c>
      <c r="D37" s="78" t="s">
        <v>30</v>
      </c>
      <c r="E37" s="79">
        <v>256</v>
      </c>
      <c r="F37" s="79">
        <v>0</v>
      </c>
      <c r="G37" s="79">
        <v>0</v>
      </c>
      <c r="H37" s="80">
        <v>0</v>
      </c>
      <c r="I37" s="79">
        <v>0</v>
      </c>
      <c r="J37" s="81">
        <v>0</v>
      </c>
      <c r="K37" s="79">
        <v>0</v>
      </c>
      <c r="L37" s="79">
        <v>0</v>
      </c>
      <c r="M37" s="79">
        <v>0</v>
      </c>
      <c r="N37" s="119" t="s">
        <v>30</v>
      </c>
      <c r="O37" s="107" t="s">
        <v>30</v>
      </c>
    </row>
    <row r="38" spans="1:16" s="14" customFormat="1" x14ac:dyDescent="0.25">
      <c r="B38" s="76" t="s">
        <v>63</v>
      </c>
      <c r="C38" s="91" t="s">
        <v>30</v>
      </c>
      <c r="D38" s="92" t="s">
        <v>30</v>
      </c>
      <c r="E38" s="93">
        <v>0</v>
      </c>
      <c r="F38" s="93">
        <v>0</v>
      </c>
      <c r="G38" s="93">
        <v>0</v>
      </c>
      <c r="H38" s="94">
        <v>0</v>
      </c>
      <c r="I38" s="93">
        <v>0</v>
      </c>
      <c r="J38" s="95">
        <v>0</v>
      </c>
      <c r="K38" s="93">
        <v>0</v>
      </c>
      <c r="L38" s="93">
        <v>0</v>
      </c>
      <c r="M38" s="93">
        <v>0</v>
      </c>
      <c r="N38" s="69" t="s">
        <v>30</v>
      </c>
      <c r="O38" s="114" t="s">
        <v>30</v>
      </c>
    </row>
    <row r="39" spans="1:16" s="14" customFormat="1" x14ac:dyDescent="0.25">
      <c r="A39" s="126"/>
      <c r="B39" s="137" t="s">
        <v>44</v>
      </c>
      <c r="C39" s="124" t="s">
        <v>30</v>
      </c>
      <c r="D39" s="124" t="s">
        <v>30</v>
      </c>
      <c r="E39" s="72">
        <v>4672</v>
      </c>
      <c r="F39" s="72">
        <v>388</v>
      </c>
      <c r="G39" s="72">
        <v>400</v>
      </c>
      <c r="H39" s="73">
        <v>752</v>
      </c>
      <c r="I39" s="72">
        <v>752</v>
      </c>
      <c r="J39" s="74">
        <v>752</v>
      </c>
      <c r="K39" s="72">
        <v>802</v>
      </c>
      <c r="L39" s="72">
        <v>857</v>
      </c>
      <c r="M39" s="72">
        <v>892</v>
      </c>
      <c r="N39" s="75" t="s">
        <v>30</v>
      </c>
      <c r="O39" s="75" t="s">
        <v>30</v>
      </c>
      <c r="P39" s="23"/>
    </row>
    <row r="40" spans="1:16" s="14" customFormat="1" x14ac:dyDescent="0.25">
      <c r="A40" s="138"/>
      <c r="B40" s="139" t="s">
        <v>45</v>
      </c>
      <c r="C40" s="140" t="s">
        <v>30</v>
      </c>
      <c r="D40" s="140" t="s">
        <v>30</v>
      </c>
      <c r="E40" s="46">
        <f>E4+E9+E21+E29+E31+E36+E39</f>
        <v>42830</v>
      </c>
      <c r="F40" s="46">
        <f t="shared" ref="F40:M40" si="6">F4+F9+F21+F29+F31+F36+F39</f>
        <v>46626</v>
      </c>
      <c r="G40" s="46">
        <f t="shared" si="6"/>
        <v>50035</v>
      </c>
      <c r="H40" s="47">
        <f t="shared" si="6"/>
        <v>60577</v>
      </c>
      <c r="I40" s="46">
        <f t="shared" si="6"/>
        <v>77506</v>
      </c>
      <c r="J40" s="48">
        <f t="shared" si="6"/>
        <v>77506</v>
      </c>
      <c r="K40" s="46">
        <f t="shared" si="6"/>
        <v>84825</v>
      </c>
      <c r="L40" s="46">
        <f t="shared" si="6"/>
        <v>97024</v>
      </c>
      <c r="M40" s="46">
        <f t="shared" si="6"/>
        <v>103903</v>
      </c>
      <c r="N40" s="141" t="s">
        <v>30</v>
      </c>
      <c r="O40" s="141" t="s">
        <v>30</v>
      </c>
    </row>
    <row r="41" spans="1:16" s="14" customFormat="1" x14ac:dyDescent="0.25">
      <c r="C41" s="142"/>
      <c r="D41" s="142"/>
      <c r="N41" s="142"/>
      <c r="O41" s="142"/>
    </row>
    <row r="42" spans="1:16" s="14" customFormat="1" x14ac:dyDescent="0.25">
      <c r="C42" s="142"/>
      <c r="D42" s="142"/>
      <c r="N42" s="142"/>
      <c r="O42" s="142"/>
    </row>
    <row r="43" spans="1:16" s="14" customFormat="1" x14ac:dyDescent="0.25">
      <c r="C43" s="142"/>
      <c r="D43" s="142"/>
      <c r="N43" s="142"/>
      <c r="O43" s="142"/>
    </row>
    <row r="44" spans="1:16" s="14" customFormat="1" x14ac:dyDescent="0.25">
      <c r="C44" s="142"/>
      <c r="D44" s="142"/>
      <c r="N44" s="142"/>
      <c r="O44" s="142"/>
    </row>
    <row r="45" spans="1:16" s="14" customFormat="1" x14ac:dyDescent="0.25">
      <c r="C45" s="142"/>
      <c r="D45" s="142"/>
      <c r="N45" s="142"/>
      <c r="O45" s="142"/>
    </row>
    <row r="46" spans="1:16" s="14" customFormat="1" x14ac:dyDescent="0.25">
      <c r="C46" s="142"/>
      <c r="D46" s="142"/>
      <c r="N46" s="142"/>
      <c r="O46" s="142"/>
    </row>
    <row r="47" spans="1:16" s="14" customFormat="1" x14ac:dyDescent="0.25">
      <c r="C47" s="142"/>
      <c r="D47" s="142"/>
      <c r="N47" s="142"/>
      <c r="O47" s="142"/>
    </row>
    <row r="48" spans="1:16" s="14" customFormat="1" x14ac:dyDescent="0.25">
      <c r="C48" s="142"/>
      <c r="D48" s="142"/>
      <c r="N48" s="142"/>
      <c r="O48" s="142"/>
    </row>
    <row r="49" spans="3:15" s="14" customFormat="1" x14ac:dyDescent="0.25">
      <c r="C49" s="142"/>
      <c r="D49" s="142"/>
      <c r="N49" s="142"/>
      <c r="O49" s="142"/>
    </row>
    <row r="50" spans="3:15" s="14" customFormat="1" x14ac:dyDescent="0.25">
      <c r="C50" s="142" t="s">
        <v>30</v>
      </c>
      <c r="D50" s="142" t="s">
        <v>30</v>
      </c>
      <c r="N50" s="142" t="s">
        <v>30</v>
      </c>
      <c r="O50" s="142" t="s">
        <v>30</v>
      </c>
    </row>
    <row r="51" spans="3:15" s="14" customFormat="1" x14ac:dyDescent="0.25">
      <c r="C51" s="142" t="s">
        <v>30</v>
      </c>
      <c r="D51" s="142" t="s">
        <v>30</v>
      </c>
      <c r="N51" s="142" t="s">
        <v>30</v>
      </c>
      <c r="O51" s="142" t="s">
        <v>30</v>
      </c>
    </row>
    <row r="52" spans="3:15" s="14" customFormat="1" x14ac:dyDescent="0.25">
      <c r="C52" s="142" t="s">
        <v>30</v>
      </c>
      <c r="D52" s="142" t="s">
        <v>30</v>
      </c>
      <c r="N52" s="142" t="s">
        <v>30</v>
      </c>
      <c r="O52" s="142" t="s">
        <v>30</v>
      </c>
    </row>
    <row r="53" spans="3:15" s="14" customFormat="1" x14ac:dyDescent="0.25">
      <c r="C53" s="142" t="s">
        <v>30</v>
      </c>
      <c r="D53" s="142" t="s">
        <v>30</v>
      </c>
      <c r="N53" s="142" t="s">
        <v>30</v>
      </c>
      <c r="O53" s="142" t="s">
        <v>30</v>
      </c>
    </row>
    <row r="54" spans="3:15" s="14" customFormat="1" x14ac:dyDescent="0.25">
      <c r="C54" s="142" t="s">
        <v>30</v>
      </c>
      <c r="D54" s="142" t="s">
        <v>30</v>
      </c>
      <c r="N54" s="142" t="s">
        <v>30</v>
      </c>
      <c r="O54" s="142" t="s">
        <v>30</v>
      </c>
    </row>
    <row r="55" spans="3:15" s="14" customFormat="1" x14ac:dyDescent="0.25">
      <c r="C55" s="142" t="s">
        <v>30</v>
      </c>
      <c r="D55" s="142" t="s">
        <v>30</v>
      </c>
      <c r="N55" s="142" t="s">
        <v>30</v>
      </c>
      <c r="O55" s="142" t="s">
        <v>30</v>
      </c>
    </row>
    <row r="56" spans="3:15" s="14" customFormat="1" x14ac:dyDescent="0.25">
      <c r="C56" s="142" t="s">
        <v>30</v>
      </c>
      <c r="D56" s="142" t="s">
        <v>30</v>
      </c>
      <c r="N56" s="142" t="s">
        <v>30</v>
      </c>
      <c r="O56" s="142" t="s">
        <v>30</v>
      </c>
    </row>
    <row r="57" spans="3:15" s="14" customFormat="1" x14ac:dyDescent="0.25">
      <c r="C57" s="142" t="s">
        <v>30</v>
      </c>
      <c r="D57" s="142" t="s">
        <v>30</v>
      </c>
      <c r="N57" s="142" t="s">
        <v>30</v>
      </c>
      <c r="O57" s="142" t="s">
        <v>30</v>
      </c>
    </row>
    <row r="58" spans="3:15" s="14" customFormat="1" x14ac:dyDescent="0.25">
      <c r="C58" s="142" t="s">
        <v>30</v>
      </c>
      <c r="D58" s="142" t="s">
        <v>30</v>
      </c>
      <c r="N58" s="142" t="s">
        <v>30</v>
      </c>
      <c r="O58" s="142" t="s">
        <v>30</v>
      </c>
    </row>
    <row r="59" spans="3:15" s="14" customFormat="1" x14ac:dyDescent="0.25">
      <c r="C59" s="142" t="s">
        <v>30</v>
      </c>
      <c r="D59" s="142" t="s">
        <v>30</v>
      </c>
      <c r="N59" s="142" t="s">
        <v>30</v>
      </c>
      <c r="O59" s="142" t="s">
        <v>30</v>
      </c>
    </row>
    <row r="60" spans="3:15" s="14" customFormat="1" x14ac:dyDescent="0.25">
      <c r="C60" s="142" t="s">
        <v>30</v>
      </c>
      <c r="D60" s="142" t="s">
        <v>30</v>
      </c>
      <c r="N60" s="142" t="s">
        <v>30</v>
      </c>
      <c r="O60" s="142" t="s">
        <v>30</v>
      </c>
    </row>
    <row r="61" spans="3:15" s="14" customFormat="1" x14ac:dyDescent="0.25">
      <c r="C61" s="142" t="s">
        <v>30</v>
      </c>
      <c r="D61" s="142" t="s">
        <v>30</v>
      </c>
      <c r="N61" s="142" t="s">
        <v>30</v>
      </c>
      <c r="O61" s="142" t="s">
        <v>30</v>
      </c>
    </row>
    <row r="62" spans="3:15" s="14" customFormat="1" x14ac:dyDescent="0.25">
      <c r="C62" s="142" t="s">
        <v>30</v>
      </c>
      <c r="D62" s="142" t="s">
        <v>30</v>
      </c>
      <c r="N62" s="142" t="s">
        <v>30</v>
      </c>
      <c r="O62" s="142" t="s">
        <v>30</v>
      </c>
    </row>
    <row r="63" spans="3:15" s="14" customFormat="1" x14ac:dyDescent="0.25">
      <c r="C63" s="142" t="s">
        <v>30</v>
      </c>
      <c r="D63" s="142" t="s">
        <v>30</v>
      </c>
      <c r="N63" s="142" t="s">
        <v>30</v>
      </c>
      <c r="O63" s="142" t="s">
        <v>30</v>
      </c>
    </row>
    <row r="64" spans="3:15" s="14" customFormat="1" x14ac:dyDescent="0.25">
      <c r="C64" s="142" t="s">
        <v>30</v>
      </c>
      <c r="D64" s="142" t="s">
        <v>30</v>
      </c>
      <c r="N64" s="142" t="s">
        <v>30</v>
      </c>
      <c r="O64" s="142" t="s">
        <v>30</v>
      </c>
    </row>
    <row r="65" spans="3:15" s="14" customFormat="1" x14ac:dyDescent="0.25">
      <c r="C65" s="142" t="s">
        <v>30</v>
      </c>
      <c r="D65" s="142" t="s">
        <v>30</v>
      </c>
      <c r="N65" s="142" t="s">
        <v>30</v>
      </c>
      <c r="O65" s="142" t="s">
        <v>30</v>
      </c>
    </row>
    <row r="66" spans="3:15" s="14" customFormat="1" x14ac:dyDescent="0.25">
      <c r="C66" s="142" t="s">
        <v>30</v>
      </c>
      <c r="D66" s="142" t="s">
        <v>30</v>
      </c>
      <c r="N66" s="142" t="s">
        <v>30</v>
      </c>
      <c r="O66" s="142" t="s">
        <v>30</v>
      </c>
    </row>
    <row r="67" spans="3:15" s="14" customFormat="1" x14ac:dyDescent="0.25">
      <c r="C67" s="142" t="s">
        <v>30</v>
      </c>
      <c r="D67" s="142" t="s">
        <v>30</v>
      </c>
      <c r="N67" s="142" t="s">
        <v>30</v>
      </c>
      <c r="O67" s="142" t="s">
        <v>30</v>
      </c>
    </row>
    <row r="68" spans="3:15" s="14" customFormat="1" x14ac:dyDescent="0.25">
      <c r="C68" s="142" t="s">
        <v>30</v>
      </c>
      <c r="D68" s="142" t="s">
        <v>30</v>
      </c>
      <c r="N68" s="142" t="s">
        <v>30</v>
      </c>
      <c r="O68" s="142" t="s">
        <v>30</v>
      </c>
    </row>
    <row r="69" spans="3:15" s="14" customFormat="1" x14ac:dyDescent="0.25">
      <c r="C69" s="142" t="s">
        <v>30</v>
      </c>
      <c r="D69" s="142" t="s">
        <v>30</v>
      </c>
      <c r="N69" s="142" t="s">
        <v>30</v>
      </c>
      <c r="O69" s="142" t="s">
        <v>30</v>
      </c>
    </row>
    <row r="70" spans="3:15" s="14" customFormat="1" x14ac:dyDescent="0.25">
      <c r="C70" s="142" t="s">
        <v>30</v>
      </c>
      <c r="D70" s="142" t="s">
        <v>30</v>
      </c>
      <c r="N70" s="142" t="s">
        <v>30</v>
      </c>
      <c r="O70" s="142" t="s">
        <v>30</v>
      </c>
    </row>
    <row r="71" spans="3:15" s="14" customFormat="1" x14ac:dyDescent="0.25">
      <c r="C71" s="142" t="s">
        <v>30</v>
      </c>
      <c r="D71" s="142" t="s">
        <v>30</v>
      </c>
      <c r="N71" s="142" t="s">
        <v>30</v>
      </c>
      <c r="O71" s="142" t="s">
        <v>30</v>
      </c>
    </row>
    <row r="72" spans="3:15" s="14" customFormat="1" x14ac:dyDescent="0.25">
      <c r="C72" s="142" t="s">
        <v>30</v>
      </c>
      <c r="D72" s="142" t="s">
        <v>30</v>
      </c>
      <c r="N72" s="142" t="s">
        <v>30</v>
      </c>
      <c r="O72" s="142" t="s">
        <v>30</v>
      </c>
    </row>
    <row r="73" spans="3:15" s="14" customFormat="1" x14ac:dyDescent="0.25">
      <c r="C73" s="142" t="s">
        <v>30</v>
      </c>
      <c r="D73" s="142" t="s">
        <v>30</v>
      </c>
      <c r="N73" s="142" t="s">
        <v>30</v>
      </c>
      <c r="O73" s="142" t="s">
        <v>30</v>
      </c>
    </row>
    <row r="74" spans="3:15" s="14" customFormat="1" x14ac:dyDescent="0.25">
      <c r="C74" s="142" t="s">
        <v>30</v>
      </c>
      <c r="D74" s="142" t="s">
        <v>30</v>
      </c>
      <c r="N74" s="142" t="s">
        <v>30</v>
      </c>
      <c r="O74" s="142" t="s">
        <v>30</v>
      </c>
    </row>
    <row r="75" spans="3:15" s="14" customFormat="1" x14ac:dyDescent="0.25">
      <c r="C75" s="142" t="s">
        <v>30</v>
      </c>
      <c r="D75" s="142" t="s">
        <v>30</v>
      </c>
      <c r="N75" s="142" t="s">
        <v>30</v>
      </c>
      <c r="O75" s="142" t="s">
        <v>30</v>
      </c>
    </row>
    <row r="76" spans="3:15" s="14" customFormat="1" x14ac:dyDescent="0.25">
      <c r="C76" s="142" t="s">
        <v>30</v>
      </c>
      <c r="D76" s="142" t="s">
        <v>30</v>
      </c>
      <c r="N76" s="142" t="s">
        <v>30</v>
      </c>
      <c r="O76" s="142" t="s">
        <v>30</v>
      </c>
    </row>
    <row r="77" spans="3:15" s="14" customFormat="1" x14ac:dyDescent="0.25">
      <c r="C77" s="142" t="s">
        <v>30</v>
      </c>
      <c r="D77" s="142" t="s">
        <v>30</v>
      </c>
      <c r="N77" s="142" t="s">
        <v>30</v>
      </c>
      <c r="O77" s="142" t="s">
        <v>30</v>
      </c>
    </row>
    <row r="78" spans="3:15" s="14" customFormat="1" x14ac:dyDescent="0.25">
      <c r="C78" s="142" t="s">
        <v>30</v>
      </c>
      <c r="D78" s="142" t="s">
        <v>30</v>
      </c>
      <c r="N78" s="142" t="s">
        <v>30</v>
      </c>
      <c r="O78" s="142" t="s">
        <v>30</v>
      </c>
    </row>
    <row r="79" spans="3:15" s="14" customFormat="1" x14ac:dyDescent="0.25">
      <c r="C79" s="142" t="s">
        <v>30</v>
      </c>
      <c r="D79" s="142" t="s">
        <v>30</v>
      </c>
      <c r="N79" s="142" t="s">
        <v>30</v>
      </c>
      <c r="O79" s="142" t="s">
        <v>30</v>
      </c>
    </row>
    <row r="80" spans="3:15" s="14" customFormat="1" x14ac:dyDescent="0.25">
      <c r="C80" s="142" t="s">
        <v>30</v>
      </c>
      <c r="D80" s="142" t="s">
        <v>30</v>
      </c>
      <c r="N80" s="142" t="s">
        <v>30</v>
      </c>
      <c r="O80" s="142" t="s">
        <v>30</v>
      </c>
    </row>
    <row r="81" spans="3:15" s="14" customFormat="1" x14ac:dyDescent="0.25">
      <c r="C81" s="142" t="s">
        <v>30</v>
      </c>
      <c r="D81" s="142" t="s">
        <v>30</v>
      </c>
      <c r="N81" s="142" t="s">
        <v>30</v>
      </c>
      <c r="O81" s="142" t="s">
        <v>30</v>
      </c>
    </row>
    <row r="82" spans="3:15" s="14" customFormat="1" x14ac:dyDescent="0.25">
      <c r="C82" s="142" t="s">
        <v>30</v>
      </c>
      <c r="D82" s="142" t="s">
        <v>30</v>
      </c>
      <c r="N82" s="142" t="s">
        <v>30</v>
      </c>
      <c r="O82" s="142" t="s">
        <v>30</v>
      </c>
    </row>
    <row r="83" spans="3:15" s="14" customFormat="1" x14ac:dyDescent="0.25">
      <c r="C83" s="142" t="s">
        <v>30</v>
      </c>
      <c r="D83" s="142" t="s">
        <v>30</v>
      </c>
      <c r="N83" s="142" t="s">
        <v>30</v>
      </c>
      <c r="O83" s="142" t="s">
        <v>30</v>
      </c>
    </row>
    <row r="84" spans="3:15" s="14" customFormat="1" x14ac:dyDescent="0.25">
      <c r="C84" s="142" t="s">
        <v>30</v>
      </c>
      <c r="D84" s="142" t="s">
        <v>30</v>
      </c>
      <c r="N84" s="142" t="s">
        <v>30</v>
      </c>
      <c r="O84" s="142" t="s">
        <v>30</v>
      </c>
    </row>
    <row r="85" spans="3:15" s="14" customFormat="1" x14ac:dyDescent="0.25">
      <c r="C85" s="142" t="s">
        <v>30</v>
      </c>
      <c r="D85" s="142" t="s">
        <v>30</v>
      </c>
      <c r="N85" s="142" t="s">
        <v>30</v>
      </c>
      <c r="O85" s="142" t="s">
        <v>30</v>
      </c>
    </row>
    <row r="86" spans="3:15" s="14" customFormat="1" x14ac:dyDescent="0.25">
      <c r="C86" s="142" t="s">
        <v>30</v>
      </c>
      <c r="D86" s="142" t="s">
        <v>30</v>
      </c>
      <c r="N86" s="142" t="s">
        <v>30</v>
      </c>
      <c r="O86" s="142" t="s">
        <v>30</v>
      </c>
    </row>
    <row r="87" spans="3:15" s="14" customFormat="1" x14ac:dyDescent="0.25">
      <c r="C87" s="142" t="s">
        <v>30</v>
      </c>
      <c r="D87" s="142" t="s">
        <v>30</v>
      </c>
      <c r="N87" s="142" t="s">
        <v>30</v>
      </c>
      <c r="O87" s="142" t="s">
        <v>30</v>
      </c>
    </row>
    <row r="88" spans="3:15" s="14" customFormat="1" x14ac:dyDescent="0.25">
      <c r="C88" s="142" t="s">
        <v>30</v>
      </c>
      <c r="D88" s="142" t="s">
        <v>30</v>
      </c>
      <c r="N88" s="142" t="s">
        <v>30</v>
      </c>
      <c r="O88" s="142" t="s">
        <v>30</v>
      </c>
    </row>
    <row r="89" spans="3:15" s="14" customFormat="1" x14ac:dyDescent="0.25">
      <c r="C89" s="142" t="s">
        <v>30</v>
      </c>
      <c r="D89" s="142" t="s">
        <v>30</v>
      </c>
      <c r="N89" s="142" t="s">
        <v>30</v>
      </c>
      <c r="O89" s="142" t="s">
        <v>30</v>
      </c>
    </row>
    <row r="90" spans="3:15" s="14" customFormat="1" x14ac:dyDescent="0.25">
      <c r="C90" s="142" t="s">
        <v>30</v>
      </c>
      <c r="D90" s="142" t="s">
        <v>30</v>
      </c>
      <c r="N90" s="142" t="s">
        <v>30</v>
      </c>
      <c r="O90" s="142" t="s">
        <v>30</v>
      </c>
    </row>
    <row r="91" spans="3:15" s="14" customFormat="1" x14ac:dyDescent="0.25">
      <c r="C91" s="142" t="s">
        <v>30</v>
      </c>
      <c r="D91" s="142" t="s">
        <v>30</v>
      </c>
      <c r="N91" s="142" t="s">
        <v>30</v>
      </c>
      <c r="O91" s="142" t="s">
        <v>30</v>
      </c>
    </row>
    <row r="92" spans="3:15" s="14" customFormat="1" x14ac:dyDescent="0.25">
      <c r="C92" s="142" t="s">
        <v>30</v>
      </c>
      <c r="D92" s="142" t="s">
        <v>30</v>
      </c>
      <c r="N92" s="142" t="s">
        <v>30</v>
      </c>
      <c r="O92" s="142" t="s">
        <v>30</v>
      </c>
    </row>
    <row r="93" spans="3:15" s="14" customFormat="1" x14ac:dyDescent="0.25">
      <c r="C93" s="142" t="s">
        <v>30</v>
      </c>
      <c r="D93" s="142" t="s">
        <v>30</v>
      </c>
      <c r="N93" s="142" t="s">
        <v>30</v>
      </c>
      <c r="O93" s="142" t="s">
        <v>30</v>
      </c>
    </row>
    <row r="94" spans="3:15" s="14" customFormat="1" x14ac:dyDescent="0.25">
      <c r="C94" s="142" t="s">
        <v>30</v>
      </c>
      <c r="D94" s="142" t="s">
        <v>30</v>
      </c>
      <c r="N94" s="142" t="s">
        <v>30</v>
      </c>
      <c r="O94" s="142" t="s">
        <v>30</v>
      </c>
    </row>
    <row r="95" spans="3:15" s="14" customFormat="1" x14ac:dyDescent="0.25">
      <c r="C95" s="142" t="s">
        <v>30</v>
      </c>
      <c r="D95" s="142" t="s">
        <v>30</v>
      </c>
      <c r="N95" s="142" t="s">
        <v>30</v>
      </c>
      <c r="O95" s="142" t="s">
        <v>30</v>
      </c>
    </row>
    <row r="96" spans="3:15" s="14" customFormat="1" x14ac:dyDescent="0.25">
      <c r="C96" s="142" t="s">
        <v>30</v>
      </c>
      <c r="D96" s="142" t="s">
        <v>30</v>
      </c>
      <c r="N96" s="142" t="s">
        <v>30</v>
      </c>
      <c r="O96" s="142" t="s">
        <v>30</v>
      </c>
    </row>
    <row r="97" spans="3:15" s="14" customFormat="1" x14ac:dyDescent="0.25">
      <c r="C97" s="142" t="s">
        <v>30</v>
      </c>
      <c r="D97" s="142" t="s">
        <v>30</v>
      </c>
      <c r="N97" s="142" t="s">
        <v>30</v>
      </c>
      <c r="O97" s="142" t="s">
        <v>30</v>
      </c>
    </row>
    <row r="98" spans="3:15" s="14" customFormat="1" x14ac:dyDescent="0.25">
      <c r="C98" s="142" t="s">
        <v>30</v>
      </c>
      <c r="D98" s="142" t="s">
        <v>30</v>
      </c>
      <c r="N98" s="142" t="s">
        <v>30</v>
      </c>
      <c r="O98" s="142" t="s">
        <v>30</v>
      </c>
    </row>
    <row r="99" spans="3:15" s="14" customFormat="1" x14ac:dyDescent="0.25">
      <c r="C99" s="142" t="s">
        <v>30</v>
      </c>
      <c r="D99" s="142" t="s">
        <v>30</v>
      </c>
      <c r="N99" s="142" t="s">
        <v>30</v>
      </c>
      <c r="O99" s="142" t="s">
        <v>30</v>
      </c>
    </row>
    <row r="100" spans="3:15" s="14" customFormat="1" x14ac:dyDescent="0.25">
      <c r="C100" s="142" t="s">
        <v>30</v>
      </c>
      <c r="D100" s="142" t="s">
        <v>30</v>
      </c>
      <c r="N100" s="142" t="s">
        <v>30</v>
      </c>
      <c r="O100" s="142" t="s">
        <v>30</v>
      </c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7" width="7.7109375" style="49" customWidth="1"/>
    <col min="8" max="9" width="10.140625" style="49" customWidth="1"/>
    <col min="10" max="13" width="7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137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135</v>
      </c>
      <c r="F3" s="17" t="s">
        <v>134</v>
      </c>
      <c r="G3" s="17" t="s">
        <v>133</v>
      </c>
      <c r="H3" s="173" t="s">
        <v>129</v>
      </c>
      <c r="I3" s="174"/>
      <c r="J3" s="175"/>
      <c r="K3" s="17" t="s">
        <v>132</v>
      </c>
      <c r="L3" s="17" t="s">
        <v>131</v>
      </c>
      <c r="M3" s="17" t="s">
        <v>130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524555</v>
      </c>
      <c r="F4" s="72">
        <f t="shared" ref="F4:M4" si="0">F5+F8+F47</f>
        <v>529323</v>
      </c>
      <c r="G4" s="72">
        <f t="shared" si="0"/>
        <v>540419</v>
      </c>
      <c r="H4" s="73">
        <f t="shared" si="0"/>
        <v>568541</v>
      </c>
      <c r="I4" s="72">
        <f t="shared" si="0"/>
        <v>580479</v>
      </c>
      <c r="J4" s="74">
        <f t="shared" si="0"/>
        <v>580479</v>
      </c>
      <c r="K4" s="72">
        <f t="shared" si="0"/>
        <v>651029</v>
      </c>
      <c r="L4" s="72">
        <f t="shared" si="0"/>
        <v>688678</v>
      </c>
      <c r="M4" s="72">
        <f t="shared" si="0"/>
        <v>729989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380529</v>
      </c>
      <c r="F5" s="100">
        <f t="shared" ref="F5:M5" si="1">SUM(F6:F7)</f>
        <v>353540</v>
      </c>
      <c r="G5" s="100">
        <f t="shared" si="1"/>
        <v>375991</v>
      </c>
      <c r="H5" s="101">
        <f t="shared" si="1"/>
        <v>402215</v>
      </c>
      <c r="I5" s="100">
        <f t="shared" si="1"/>
        <v>404235</v>
      </c>
      <c r="J5" s="102">
        <f t="shared" si="1"/>
        <v>404235</v>
      </c>
      <c r="K5" s="100">
        <f t="shared" si="1"/>
        <v>451821</v>
      </c>
      <c r="L5" s="100">
        <f t="shared" si="1"/>
        <v>476219</v>
      </c>
      <c r="M5" s="100">
        <f t="shared" si="1"/>
        <v>501459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339770</v>
      </c>
      <c r="F6" s="79">
        <v>308478</v>
      </c>
      <c r="G6" s="79">
        <v>327238</v>
      </c>
      <c r="H6" s="80">
        <v>354583</v>
      </c>
      <c r="I6" s="79">
        <v>356657</v>
      </c>
      <c r="J6" s="81">
        <v>356657</v>
      </c>
      <c r="K6" s="79">
        <v>395395</v>
      </c>
      <c r="L6" s="79">
        <v>416745</v>
      </c>
      <c r="M6" s="79">
        <v>438833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40759</v>
      </c>
      <c r="F7" s="93">
        <v>45062</v>
      </c>
      <c r="G7" s="93">
        <v>48753</v>
      </c>
      <c r="H7" s="94">
        <v>47632</v>
      </c>
      <c r="I7" s="93">
        <v>47578</v>
      </c>
      <c r="J7" s="95">
        <v>47578</v>
      </c>
      <c r="K7" s="93">
        <v>56426</v>
      </c>
      <c r="L7" s="93">
        <v>59474</v>
      </c>
      <c r="M7" s="93">
        <v>62626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143642</v>
      </c>
      <c r="F8" s="100">
        <f t="shared" ref="F8:M8" si="2">SUM(F9:F46)</f>
        <v>175783</v>
      </c>
      <c r="G8" s="100">
        <f t="shared" si="2"/>
        <v>163704</v>
      </c>
      <c r="H8" s="101">
        <f t="shared" si="2"/>
        <v>165924</v>
      </c>
      <c r="I8" s="100">
        <f t="shared" si="2"/>
        <v>175519</v>
      </c>
      <c r="J8" s="102">
        <f t="shared" si="2"/>
        <v>175519</v>
      </c>
      <c r="K8" s="100">
        <f t="shared" si="2"/>
        <v>198803</v>
      </c>
      <c r="L8" s="100">
        <f t="shared" si="2"/>
        <v>212043</v>
      </c>
      <c r="M8" s="100">
        <f t="shared" si="2"/>
        <v>228093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643</v>
      </c>
      <c r="F9" s="79">
        <v>146</v>
      </c>
      <c r="G9" s="79">
        <v>406</v>
      </c>
      <c r="H9" s="80">
        <v>450</v>
      </c>
      <c r="I9" s="79">
        <v>895</v>
      </c>
      <c r="J9" s="81">
        <v>895</v>
      </c>
      <c r="K9" s="79">
        <v>540</v>
      </c>
      <c r="L9" s="79">
        <v>551</v>
      </c>
      <c r="M9" s="79">
        <v>577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3415</v>
      </c>
      <c r="F10" s="86">
        <v>3448</v>
      </c>
      <c r="G10" s="86">
        <v>2462</v>
      </c>
      <c r="H10" s="87">
        <v>3253</v>
      </c>
      <c r="I10" s="86">
        <v>4950</v>
      </c>
      <c r="J10" s="88">
        <v>4950</v>
      </c>
      <c r="K10" s="86">
        <v>3139</v>
      </c>
      <c r="L10" s="86">
        <v>3237</v>
      </c>
      <c r="M10" s="86">
        <v>3397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3321</v>
      </c>
      <c r="F11" s="86">
        <v>2360</v>
      </c>
      <c r="G11" s="86">
        <v>1255</v>
      </c>
      <c r="H11" s="87">
        <v>2558</v>
      </c>
      <c r="I11" s="86">
        <v>1332</v>
      </c>
      <c r="J11" s="88">
        <v>1332</v>
      </c>
      <c r="K11" s="86">
        <v>1693</v>
      </c>
      <c r="L11" s="86">
        <v>1793</v>
      </c>
      <c r="M11" s="86">
        <v>2089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2685</v>
      </c>
      <c r="G12" s="86">
        <v>2367</v>
      </c>
      <c r="H12" s="87">
        <v>3492</v>
      </c>
      <c r="I12" s="86">
        <v>3492</v>
      </c>
      <c r="J12" s="88">
        <v>3492</v>
      </c>
      <c r="K12" s="86">
        <v>3425</v>
      </c>
      <c r="L12" s="86">
        <v>3535</v>
      </c>
      <c r="M12" s="86">
        <v>4237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1360</v>
      </c>
      <c r="F13" s="86">
        <v>580</v>
      </c>
      <c r="G13" s="86">
        <v>479</v>
      </c>
      <c r="H13" s="87">
        <v>719</v>
      </c>
      <c r="I13" s="86">
        <v>719</v>
      </c>
      <c r="J13" s="88">
        <v>719</v>
      </c>
      <c r="K13" s="86">
        <v>511</v>
      </c>
      <c r="L13" s="86">
        <v>526</v>
      </c>
      <c r="M13" s="86">
        <v>762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2602</v>
      </c>
      <c r="F14" s="86">
        <v>2524</v>
      </c>
      <c r="G14" s="86">
        <v>2228</v>
      </c>
      <c r="H14" s="87">
        <v>2700</v>
      </c>
      <c r="I14" s="86">
        <v>2509</v>
      </c>
      <c r="J14" s="88">
        <v>2509</v>
      </c>
      <c r="K14" s="86">
        <v>2425</v>
      </c>
      <c r="L14" s="86">
        <v>3109</v>
      </c>
      <c r="M14" s="86">
        <v>3266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12532</v>
      </c>
      <c r="F15" s="86">
        <v>11945</v>
      </c>
      <c r="G15" s="86">
        <v>10246</v>
      </c>
      <c r="H15" s="87">
        <v>11487</v>
      </c>
      <c r="I15" s="86">
        <v>11826</v>
      </c>
      <c r="J15" s="88">
        <v>11826</v>
      </c>
      <c r="K15" s="86">
        <v>11469</v>
      </c>
      <c r="L15" s="86">
        <v>11820</v>
      </c>
      <c r="M15" s="86">
        <v>12736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2181</v>
      </c>
      <c r="F16" s="86">
        <v>4111</v>
      </c>
      <c r="G16" s="86">
        <v>11286</v>
      </c>
      <c r="H16" s="87">
        <v>9954</v>
      </c>
      <c r="I16" s="86">
        <v>9954</v>
      </c>
      <c r="J16" s="88">
        <v>9954</v>
      </c>
      <c r="K16" s="86">
        <v>10623</v>
      </c>
      <c r="L16" s="86">
        <v>10926</v>
      </c>
      <c r="M16" s="86">
        <v>12207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12803</v>
      </c>
      <c r="F17" s="86">
        <v>15303</v>
      </c>
      <c r="G17" s="86">
        <v>24220</v>
      </c>
      <c r="H17" s="87">
        <v>15231</v>
      </c>
      <c r="I17" s="86">
        <v>10276</v>
      </c>
      <c r="J17" s="88">
        <v>10276</v>
      </c>
      <c r="K17" s="86">
        <v>37512</v>
      </c>
      <c r="L17" s="86">
        <v>36685</v>
      </c>
      <c r="M17" s="86">
        <v>40843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259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11</v>
      </c>
      <c r="F21" s="86">
        <v>25000</v>
      </c>
      <c r="G21" s="86">
        <v>94</v>
      </c>
      <c r="H21" s="87">
        <v>33</v>
      </c>
      <c r="I21" s="86">
        <v>30</v>
      </c>
      <c r="J21" s="88">
        <v>30</v>
      </c>
      <c r="K21" s="86">
        <v>4</v>
      </c>
      <c r="L21" s="86">
        <v>4</v>
      </c>
      <c r="M21" s="86">
        <v>4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5298</v>
      </c>
      <c r="F22" s="86">
        <v>5482</v>
      </c>
      <c r="G22" s="86">
        <v>3982</v>
      </c>
      <c r="H22" s="87">
        <v>1789</v>
      </c>
      <c r="I22" s="86">
        <v>2726</v>
      </c>
      <c r="J22" s="88">
        <v>2726</v>
      </c>
      <c r="K22" s="86">
        <v>6504</v>
      </c>
      <c r="L22" s="86">
        <v>3273</v>
      </c>
      <c r="M22" s="86">
        <v>3932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6215</v>
      </c>
      <c r="F23" s="86">
        <v>7127</v>
      </c>
      <c r="G23" s="86">
        <v>8591</v>
      </c>
      <c r="H23" s="87">
        <v>11068</v>
      </c>
      <c r="I23" s="86">
        <v>10674</v>
      </c>
      <c r="J23" s="88">
        <v>10674</v>
      </c>
      <c r="K23" s="86">
        <v>11765</v>
      </c>
      <c r="L23" s="86">
        <v>12608</v>
      </c>
      <c r="M23" s="86">
        <v>13239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75</v>
      </c>
      <c r="F24" s="86">
        <v>2</v>
      </c>
      <c r="G24" s="86">
        <v>0</v>
      </c>
      <c r="H24" s="87">
        <v>31</v>
      </c>
      <c r="I24" s="86">
        <v>31</v>
      </c>
      <c r="J24" s="88">
        <v>31</v>
      </c>
      <c r="K24" s="86">
        <v>28</v>
      </c>
      <c r="L24" s="86">
        <v>29</v>
      </c>
      <c r="M24" s="86">
        <v>30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9399</v>
      </c>
      <c r="F25" s="86">
        <v>11128</v>
      </c>
      <c r="G25" s="86">
        <v>11406</v>
      </c>
      <c r="H25" s="87">
        <v>9142</v>
      </c>
      <c r="I25" s="86">
        <v>12025</v>
      </c>
      <c r="J25" s="88">
        <v>12025</v>
      </c>
      <c r="K25" s="86">
        <v>9532</v>
      </c>
      <c r="L25" s="86">
        <v>14798</v>
      </c>
      <c r="M25" s="86">
        <v>15538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1902</v>
      </c>
      <c r="I27" s="86">
        <v>6190</v>
      </c>
      <c r="J27" s="88">
        <v>6190</v>
      </c>
      <c r="K27" s="86">
        <v>1743</v>
      </c>
      <c r="L27" s="86">
        <v>1792</v>
      </c>
      <c r="M27" s="86">
        <v>1882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612</v>
      </c>
      <c r="I28" s="86">
        <v>1117</v>
      </c>
      <c r="J28" s="88">
        <v>1117</v>
      </c>
      <c r="K28" s="86">
        <v>576</v>
      </c>
      <c r="L28" s="86">
        <v>594</v>
      </c>
      <c r="M28" s="86">
        <v>624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176</v>
      </c>
      <c r="F29" s="86">
        <v>49</v>
      </c>
      <c r="G29" s="86">
        <v>48</v>
      </c>
      <c r="H29" s="87">
        <v>76</v>
      </c>
      <c r="I29" s="86">
        <v>0</v>
      </c>
      <c r="J29" s="88">
        <v>0</v>
      </c>
      <c r="K29" s="86">
        <v>67</v>
      </c>
      <c r="L29" s="86">
        <v>69</v>
      </c>
      <c r="M29" s="86">
        <v>72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563</v>
      </c>
      <c r="F30" s="86">
        <v>565</v>
      </c>
      <c r="G30" s="86">
        <v>427</v>
      </c>
      <c r="H30" s="87">
        <v>499</v>
      </c>
      <c r="I30" s="86">
        <v>1224</v>
      </c>
      <c r="J30" s="88">
        <v>1224</v>
      </c>
      <c r="K30" s="86">
        <v>506</v>
      </c>
      <c r="L30" s="86">
        <v>520</v>
      </c>
      <c r="M30" s="86">
        <v>546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52</v>
      </c>
      <c r="G31" s="86">
        <v>2</v>
      </c>
      <c r="H31" s="87">
        <v>0</v>
      </c>
      <c r="I31" s="86">
        <v>0</v>
      </c>
      <c r="J31" s="88">
        <v>0</v>
      </c>
      <c r="K31" s="86">
        <v>12</v>
      </c>
      <c r="L31" s="86">
        <v>12</v>
      </c>
      <c r="M31" s="86">
        <v>13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993</v>
      </c>
      <c r="F32" s="86">
        <v>1508</v>
      </c>
      <c r="G32" s="86">
        <v>1046</v>
      </c>
      <c r="H32" s="87">
        <v>100</v>
      </c>
      <c r="I32" s="86">
        <v>131</v>
      </c>
      <c r="J32" s="88">
        <v>131</v>
      </c>
      <c r="K32" s="86">
        <v>77</v>
      </c>
      <c r="L32" s="86">
        <v>79</v>
      </c>
      <c r="M32" s="86">
        <v>83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285</v>
      </c>
      <c r="F33" s="86">
        <v>244</v>
      </c>
      <c r="G33" s="86">
        <v>25</v>
      </c>
      <c r="H33" s="87">
        <v>30</v>
      </c>
      <c r="I33" s="86">
        <v>24</v>
      </c>
      <c r="J33" s="88">
        <v>24</v>
      </c>
      <c r="K33" s="86">
        <v>32</v>
      </c>
      <c r="L33" s="86">
        <v>33</v>
      </c>
      <c r="M33" s="86">
        <v>35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67</v>
      </c>
      <c r="F34" s="86">
        <v>8</v>
      </c>
      <c r="G34" s="86">
        <v>22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2524</v>
      </c>
      <c r="F36" s="86">
        <v>1537</v>
      </c>
      <c r="G36" s="86">
        <v>1754</v>
      </c>
      <c r="H36" s="87">
        <v>112</v>
      </c>
      <c r="I36" s="86">
        <v>112</v>
      </c>
      <c r="J36" s="88">
        <v>112</v>
      </c>
      <c r="K36" s="86">
        <v>101</v>
      </c>
      <c r="L36" s="86">
        <v>104</v>
      </c>
      <c r="M36" s="86">
        <v>109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3424</v>
      </c>
      <c r="F37" s="86">
        <v>2948</v>
      </c>
      <c r="G37" s="86">
        <v>0</v>
      </c>
      <c r="H37" s="87">
        <v>3585</v>
      </c>
      <c r="I37" s="86">
        <v>3873</v>
      </c>
      <c r="J37" s="88">
        <v>3873</v>
      </c>
      <c r="K37" s="86">
        <v>3466</v>
      </c>
      <c r="L37" s="86">
        <v>3576</v>
      </c>
      <c r="M37" s="86">
        <v>4071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704</v>
      </c>
      <c r="F38" s="86">
        <v>413</v>
      </c>
      <c r="G38" s="86">
        <v>2306</v>
      </c>
      <c r="H38" s="87">
        <v>2063</v>
      </c>
      <c r="I38" s="86">
        <v>1252</v>
      </c>
      <c r="J38" s="88">
        <v>1252</v>
      </c>
      <c r="K38" s="86">
        <v>1949</v>
      </c>
      <c r="L38" s="86">
        <v>2002</v>
      </c>
      <c r="M38" s="86">
        <v>2103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27072</v>
      </c>
      <c r="F39" s="86">
        <v>30693</v>
      </c>
      <c r="G39" s="86">
        <v>33621</v>
      </c>
      <c r="H39" s="87">
        <v>36008</v>
      </c>
      <c r="I39" s="86">
        <v>38345</v>
      </c>
      <c r="J39" s="88">
        <v>38345</v>
      </c>
      <c r="K39" s="86">
        <v>39506</v>
      </c>
      <c r="L39" s="86">
        <v>43265</v>
      </c>
      <c r="M39" s="86">
        <v>45428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6774</v>
      </c>
      <c r="F40" s="86">
        <v>5567</v>
      </c>
      <c r="G40" s="86">
        <v>6409</v>
      </c>
      <c r="H40" s="87">
        <v>6007</v>
      </c>
      <c r="I40" s="86">
        <v>7513</v>
      </c>
      <c r="J40" s="88">
        <v>7513</v>
      </c>
      <c r="K40" s="86">
        <v>8078</v>
      </c>
      <c r="L40" s="86">
        <v>8383</v>
      </c>
      <c r="M40" s="86">
        <v>8802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163</v>
      </c>
      <c r="H41" s="87">
        <v>310</v>
      </c>
      <c r="I41" s="86">
        <v>360</v>
      </c>
      <c r="J41" s="88">
        <v>360</v>
      </c>
      <c r="K41" s="86">
        <v>327</v>
      </c>
      <c r="L41" s="86">
        <v>336</v>
      </c>
      <c r="M41" s="86">
        <v>353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29578</v>
      </c>
      <c r="F42" s="86">
        <v>28773</v>
      </c>
      <c r="G42" s="86">
        <v>30004</v>
      </c>
      <c r="H42" s="87">
        <v>31813</v>
      </c>
      <c r="I42" s="86">
        <v>33658</v>
      </c>
      <c r="J42" s="88">
        <v>33658</v>
      </c>
      <c r="K42" s="86">
        <v>32169</v>
      </c>
      <c r="L42" s="86">
        <v>35749</v>
      </c>
      <c r="M42" s="86">
        <v>37531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3498</v>
      </c>
      <c r="F43" s="86">
        <v>1578</v>
      </c>
      <c r="G43" s="86">
        <v>1522</v>
      </c>
      <c r="H43" s="87">
        <v>1769</v>
      </c>
      <c r="I43" s="86">
        <v>1312</v>
      </c>
      <c r="J43" s="88">
        <v>1312</v>
      </c>
      <c r="K43" s="86">
        <v>2168</v>
      </c>
      <c r="L43" s="86">
        <v>2241</v>
      </c>
      <c r="M43" s="86">
        <v>2670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4053</v>
      </c>
      <c r="F44" s="86">
        <v>7130</v>
      </c>
      <c r="G44" s="86">
        <v>4924</v>
      </c>
      <c r="H44" s="87">
        <v>5955</v>
      </c>
      <c r="I44" s="86">
        <v>5602</v>
      </c>
      <c r="J44" s="88">
        <v>5602</v>
      </c>
      <c r="K44" s="86">
        <v>6026</v>
      </c>
      <c r="L44" s="86">
        <v>6751</v>
      </c>
      <c r="M44" s="86">
        <v>7089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4076</v>
      </c>
      <c r="F45" s="86">
        <v>2651</v>
      </c>
      <c r="G45" s="86">
        <v>2150</v>
      </c>
      <c r="H45" s="87">
        <v>3176</v>
      </c>
      <c r="I45" s="86">
        <v>3367</v>
      </c>
      <c r="J45" s="88">
        <v>3367</v>
      </c>
      <c r="K45" s="86">
        <v>2830</v>
      </c>
      <c r="L45" s="86">
        <v>3643</v>
      </c>
      <c r="M45" s="86">
        <v>3825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226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384</v>
      </c>
      <c r="F47" s="100">
        <f t="shared" ref="F47:M47" si="3">SUM(F48:F49)</f>
        <v>0</v>
      </c>
      <c r="G47" s="100">
        <f t="shared" si="3"/>
        <v>724</v>
      </c>
      <c r="H47" s="101">
        <f t="shared" si="3"/>
        <v>402</v>
      </c>
      <c r="I47" s="100">
        <f t="shared" si="3"/>
        <v>725</v>
      </c>
      <c r="J47" s="102">
        <f t="shared" si="3"/>
        <v>725</v>
      </c>
      <c r="K47" s="100">
        <f t="shared" si="3"/>
        <v>405</v>
      </c>
      <c r="L47" s="100">
        <f t="shared" si="3"/>
        <v>416</v>
      </c>
      <c r="M47" s="100">
        <f t="shared" si="3"/>
        <v>437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384</v>
      </c>
      <c r="F49" s="93">
        <v>0</v>
      </c>
      <c r="G49" s="93">
        <v>724</v>
      </c>
      <c r="H49" s="94">
        <v>402</v>
      </c>
      <c r="I49" s="93">
        <v>725</v>
      </c>
      <c r="J49" s="95">
        <v>725</v>
      </c>
      <c r="K49" s="93">
        <v>405</v>
      </c>
      <c r="L49" s="93">
        <v>416</v>
      </c>
      <c r="M49" s="93">
        <v>437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325281</v>
      </c>
      <c r="F51" s="72">
        <f t="shared" ref="F51:M51" si="4">F52+F59+F62+F63+F64+F72+F73</f>
        <v>330137</v>
      </c>
      <c r="G51" s="72">
        <f t="shared" si="4"/>
        <v>324477</v>
      </c>
      <c r="H51" s="73">
        <f t="shared" si="4"/>
        <v>491187</v>
      </c>
      <c r="I51" s="72">
        <f t="shared" si="4"/>
        <v>500232</v>
      </c>
      <c r="J51" s="74">
        <f t="shared" si="4"/>
        <v>500232</v>
      </c>
      <c r="K51" s="72">
        <f t="shared" si="4"/>
        <v>450468</v>
      </c>
      <c r="L51" s="72">
        <f t="shared" si="4"/>
        <v>467335</v>
      </c>
      <c r="M51" s="72">
        <f t="shared" si="4"/>
        <v>482200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600</v>
      </c>
      <c r="F52" s="79">
        <f t="shared" ref="F52:M52" si="5">F53+F56</f>
        <v>1768</v>
      </c>
      <c r="G52" s="79">
        <f t="shared" si="5"/>
        <v>2453</v>
      </c>
      <c r="H52" s="80">
        <f t="shared" si="5"/>
        <v>2820</v>
      </c>
      <c r="I52" s="79">
        <f t="shared" si="5"/>
        <v>2820</v>
      </c>
      <c r="J52" s="81">
        <f t="shared" si="5"/>
        <v>2820</v>
      </c>
      <c r="K52" s="79">
        <f t="shared" si="5"/>
        <v>3572</v>
      </c>
      <c r="L52" s="79">
        <f t="shared" si="5"/>
        <v>3758</v>
      </c>
      <c r="M52" s="79">
        <f t="shared" si="5"/>
        <v>3946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100">
        <f>SUM(E57:E58)</f>
        <v>600</v>
      </c>
      <c r="F56" s="100">
        <f t="shared" ref="F56:M56" si="7">SUM(F57:F58)</f>
        <v>1768</v>
      </c>
      <c r="G56" s="100">
        <f t="shared" si="7"/>
        <v>2453</v>
      </c>
      <c r="H56" s="101">
        <f t="shared" si="7"/>
        <v>2820</v>
      </c>
      <c r="I56" s="100">
        <f t="shared" si="7"/>
        <v>2820</v>
      </c>
      <c r="J56" s="102">
        <f t="shared" si="7"/>
        <v>2820</v>
      </c>
      <c r="K56" s="100">
        <f t="shared" si="7"/>
        <v>3572</v>
      </c>
      <c r="L56" s="100">
        <f t="shared" si="7"/>
        <v>3758</v>
      </c>
      <c r="M56" s="100">
        <f t="shared" si="7"/>
        <v>3946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600</v>
      </c>
      <c r="F57" s="79">
        <v>1768</v>
      </c>
      <c r="G57" s="79">
        <v>2453</v>
      </c>
      <c r="H57" s="80">
        <v>2820</v>
      </c>
      <c r="I57" s="79">
        <v>2820</v>
      </c>
      <c r="J57" s="81">
        <v>2820</v>
      </c>
      <c r="K57" s="79">
        <v>3572</v>
      </c>
      <c r="L57" s="79">
        <v>3758</v>
      </c>
      <c r="M57" s="79">
        <v>3946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242738</v>
      </c>
      <c r="F59" s="100">
        <f t="shared" ref="F59:M59" si="8">SUM(F60:F61)</f>
        <v>245969</v>
      </c>
      <c r="G59" s="100">
        <f t="shared" si="8"/>
        <v>238000</v>
      </c>
      <c r="H59" s="101">
        <f t="shared" si="8"/>
        <v>480259</v>
      </c>
      <c r="I59" s="100">
        <f t="shared" si="8"/>
        <v>487166</v>
      </c>
      <c r="J59" s="102">
        <f t="shared" si="8"/>
        <v>487166</v>
      </c>
      <c r="K59" s="100">
        <f t="shared" si="8"/>
        <v>437891</v>
      </c>
      <c r="L59" s="100">
        <f t="shared" si="8"/>
        <v>454154</v>
      </c>
      <c r="M59" s="100">
        <f t="shared" si="8"/>
        <v>468360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242738</v>
      </c>
      <c r="F61" s="93">
        <v>245969</v>
      </c>
      <c r="G61" s="93">
        <v>238000</v>
      </c>
      <c r="H61" s="94">
        <v>480259</v>
      </c>
      <c r="I61" s="93">
        <v>487166</v>
      </c>
      <c r="J61" s="95">
        <v>487166</v>
      </c>
      <c r="K61" s="93">
        <v>437891</v>
      </c>
      <c r="L61" s="93">
        <v>454154</v>
      </c>
      <c r="M61" s="93">
        <v>468360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9" t="s">
        <v>30</v>
      </c>
      <c r="E64" s="93">
        <f>E65+E68</f>
        <v>0</v>
      </c>
      <c r="F64" s="93">
        <f t="shared" ref="F64:M64" si="9">F65+F68</f>
        <v>85</v>
      </c>
      <c r="G64" s="93">
        <f t="shared" si="9"/>
        <v>134</v>
      </c>
      <c r="H64" s="94">
        <f t="shared" si="9"/>
        <v>209</v>
      </c>
      <c r="I64" s="93">
        <f t="shared" si="9"/>
        <v>209</v>
      </c>
      <c r="J64" s="95">
        <f t="shared" si="9"/>
        <v>209</v>
      </c>
      <c r="K64" s="93">
        <f t="shared" si="9"/>
        <v>221</v>
      </c>
      <c r="L64" s="93">
        <f t="shared" si="9"/>
        <v>227</v>
      </c>
      <c r="M64" s="93">
        <f t="shared" si="9"/>
        <v>239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51</v>
      </c>
      <c r="H65" s="101">
        <f t="shared" si="10"/>
        <v>67</v>
      </c>
      <c r="I65" s="100">
        <f t="shared" si="10"/>
        <v>67</v>
      </c>
      <c r="J65" s="102">
        <f t="shared" si="10"/>
        <v>67</v>
      </c>
      <c r="K65" s="100">
        <f t="shared" si="10"/>
        <v>71</v>
      </c>
      <c r="L65" s="100">
        <f t="shared" si="10"/>
        <v>73</v>
      </c>
      <c r="M65" s="100">
        <f t="shared" si="10"/>
        <v>77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51</v>
      </c>
      <c r="H67" s="94">
        <v>67</v>
      </c>
      <c r="I67" s="93">
        <v>67</v>
      </c>
      <c r="J67" s="95">
        <v>67</v>
      </c>
      <c r="K67" s="93">
        <v>71</v>
      </c>
      <c r="L67" s="93">
        <v>73</v>
      </c>
      <c r="M67" s="95">
        <v>77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85</v>
      </c>
      <c r="G68" s="86">
        <f t="shared" si="11"/>
        <v>83</v>
      </c>
      <c r="H68" s="87">
        <f t="shared" si="11"/>
        <v>142</v>
      </c>
      <c r="I68" s="86">
        <f t="shared" si="11"/>
        <v>142</v>
      </c>
      <c r="J68" s="88">
        <f t="shared" si="11"/>
        <v>142</v>
      </c>
      <c r="K68" s="86">
        <f t="shared" si="11"/>
        <v>150</v>
      </c>
      <c r="L68" s="86">
        <f t="shared" si="11"/>
        <v>154</v>
      </c>
      <c r="M68" s="86">
        <f t="shared" si="11"/>
        <v>162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85</v>
      </c>
      <c r="G70" s="93">
        <v>83</v>
      </c>
      <c r="H70" s="94">
        <v>142</v>
      </c>
      <c r="I70" s="93">
        <v>142</v>
      </c>
      <c r="J70" s="95">
        <v>142</v>
      </c>
      <c r="K70" s="93">
        <v>150</v>
      </c>
      <c r="L70" s="93">
        <v>154</v>
      </c>
      <c r="M70" s="95">
        <v>162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73000</v>
      </c>
      <c r="F72" s="86">
        <v>73000</v>
      </c>
      <c r="G72" s="86">
        <v>74000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8943</v>
      </c>
      <c r="F73" s="86">
        <f t="shared" ref="F73:M73" si="12">SUM(F74:F75)</f>
        <v>9315</v>
      </c>
      <c r="G73" s="86">
        <f t="shared" si="12"/>
        <v>9890</v>
      </c>
      <c r="H73" s="87">
        <f t="shared" si="12"/>
        <v>7899</v>
      </c>
      <c r="I73" s="86">
        <f t="shared" si="12"/>
        <v>10037</v>
      </c>
      <c r="J73" s="88">
        <f t="shared" si="12"/>
        <v>10037</v>
      </c>
      <c r="K73" s="86">
        <f t="shared" si="12"/>
        <v>8784</v>
      </c>
      <c r="L73" s="86">
        <f t="shared" si="12"/>
        <v>9196</v>
      </c>
      <c r="M73" s="86">
        <f t="shared" si="12"/>
        <v>9655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1867</v>
      </c>
      <c r="F74" s="79">
        <v>1678</v>
      </c>
      <c r="G74" s="79">
        <v>1326</v>
      </c>
      <c r="H74" s="80">
        <v>840</v>
      </c>
      <c r="I74" s="79">
        <v>2280</v>
      </c>
      <c r="J74" s="81">
        <v>2280</v>
      </c>
      <c r="K74" s="79">
        <v>958</v>
      </c>
      <c r="L74" s="79">
        <v>985</v>
      </c>
      <c r="M74" s="79">
        <v>1034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7076</v>
      </c>
      <c r="F75" s="93">
        <v>7637</v>
      </c>
      <c r="G75" s="93">
        <v>8564</v>
      </c>
      <c r="H75" s="94">
        <v>7059</v>
      </c>
      <c r="I75" s="93">
        <v>7757</v>
      </c>
      <c r="J75" s="95">
        <v>7757</v>
      </c>
      <c r="K75" s="93">
        <v>7826</v>
      </c>
      <c r="L75" s="93">
        <v>8211</v>
      </c>
      <c r="M75" s="93">
        <v>8621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11235</v>
      </c>
      <c r="F77" s="72">
        <f t="shared" ref="F77:M77" si="13">F78+F81+F84+F85+F86+F87+F88</f>
        <v>7482</v>
      </c>
      <c r="G77" s="72">
        <f t="shared" si="13"/>
        <v>9307</v>
      </c>
      <c r="H77" s="73">
        <f t="shared" si="13"/>
        <v>14219</v>
      </c>
      <c r="I77" s="72">
        <f t="shared" si="13"/>
        <v>19436</v>
      </c>
      <c r="J77" s="74">
        <f t="shared" si="13"/>
        <v>19436</v>
      </c>
      <c r="K77" s="72">
        <f t="shared" si="13"/>
        <v>10672</v>
      </c>
      <c r="L77" s="72">
        <f t="shared" si="13"/>
        <v>14137</v>
      </c>
      <c r="M77" s="72">
        <f t="shared" si="13"/>
        <v>17774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62</v>
      </c>
      <c r="G78" s="100">
        <f t="shared" si="14"/>
        <v>138</v>
      </c>
      <c r="H78" s="101">
        <f t="shared" si="14"/>
        <v>3102</v>
      </c>
      <c r="I78" s="100">
        <f t="shared" si="14"/>
        <v>3102</v>
      </c>
      <c r="J78" s="102">
        <f t="shared" si="14"/>
        <v>3102</v>
      </c>
      <c r="K78" s="100">
        <f t="shared" si="14"/>
        <v>3273</v>
      </c>
      <c r="L78" s="100">
        <f t="shared" si="14"/>
        <v>3365</v>
      </c>
      <c r="M78" s="100">
        <f t="shared" si="14"/>
        <v>3533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138</v>
      </c>
      <c r="H79" s="80">
        <v>3102</v>
      </c>
      <c r="I79" s="79">
        <v>3102</v>
      </c>
      <c r="J79" s="81">
        <v>3102</v>
      </c>
      <c r="K79" s="79">
        <v>3273</v>
      </c>
      <c r="L79" s="79">
        <v>3365</v>
      </c>
      <c r="M79" s="79">
        <v>3533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62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11235</v>
      </c>
      <c r="F81" s="86">
        <f t="shared" ref="F81:M81" si="15">SUM(F82:F83)</f>
        <v>7420</v>
      </c>
      <c r="G81" s="86">
        <f t="shared" si="15"/>
        <v>9169</v>
      </c>
      <c r="H81" s="87">
        <f t="shared" si="15"/>
        <v>11117</v>
      </c>
      <c r="I81" s="86">
        <f t="shared" si="15"/>
        <v>16334</v>
      </c>
      <c r="J81" s="88">
        <f t="shared" si="15"/>
        <v>16334</v>
      </c>
      <c r="K81" s="86">
        <f t="shared" si="15"/>
        <v>7399</v>
      </c>
      <c r="L81" s="86">
        <f t="shared" si="15"/>
        <v>10772</v>
      </c>
      <c r="M81" s="86">
        <f t="shared" si="15"/>
        <v>14241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4038</v>
      </c>
      <c r="F82" s="79">
        <v>1067</v>
      </c>
      <c r="G82" s="79">
        <v>4396</v>
      </c>
      <c r="H82" s="80">
        <v>1422</v>
      </c>
      <c r="I82" s="79">
        <v>8977</v>
      </c>
      <c r="J82" s="81">
        <v>8977</v>
      </c>
      <c r="K82" s="79">
        <v>3419</v>
      </c>
      <c r="L82" s="79">
        <v>6426</v>
      </c>
      <c r="M82" s="79">
        <v>6748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7197</v>
      </c>
      <c r="F83" s="93">
        <v>6353</v>
      </c>
      <c r="G83" s="93">
        <v>4773</v>
      </c>
      <c r="H83" s="94">
        <v>9695</v>
      </c>
      <c r="I83" s="93">
        <v>7357</v>
      </c>
      <c r="J83" s="95">
        <v>7357</v>
      </c>
      <c r="K83" s="93">
        <v>3980</v>
      </c>
      <c r="L83" s="93">
        <v>4346</v>
      </c>
      <c r="M83" s="93">
        <v>7493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861071</v>
      </c>
      <c r="F92" s="46">
        <f t="shared" ref="F92:M92" si="16">F4+F51+F77+F90</f>
        <v>866942</v>
      </c>
      <c r="G92" s="46">
        <f t="shared" si="16"/>
        <v>874203</v>
      </c>
      <c r="H92" s="47">
        <f t="shared" si="16"/>
        <v>1073947</v>
      </c>
      <c r="I92" s="46">
        <f t="shared" si="16"/>
        <v>1100147</v>
      </c>
      <c r="J92" s="48">
        <f t="shared" si="16"/>
        <v>1100147</v>
      </c>
      <c r="K92" s="46">
        <f t="shared" si="16"/>
        <v>1112169</v>
      </c>
      <c r="L92" s="46">
        <f t="shared" si="16"/>
        <v>1170150</v>
      </c>
      <c r="M92" s="46">
        <f t="shared" si="16"/>
        <v>1229963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123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135</v>
      </c>
      <c r="F3" s="17" t="s">
        <v>134</v>
      </c>
      <c r="G3" s="17" t="s">
        <v>133</v>
      </c>
      <c r="H3" s="173" t="s">
        <v>129</v>
      </c>
      <c r="I3" s="174"/>
      <c r="J3" s="175"/>
      <c r="K3" s="17" t="s">
        <v>132</v>
      </c>
      <c r="L3" s="17" t="s">
        <v>131</v>
      </c>
      <c r="M3" s="17" t="s">
        <v>130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260294</v>
      </c>
      <c r="F4" s="72">
        <f t="shared" ref="F4:M4" si="0">F5+F8+F47</f>
        <v>249450</v>
      </c>
      <c r="G4" s="72">
        <f t="shared" si="0"/>
        <v>267943</v>
      </c>
      <c r="H4" s="73">
        <f t="shared" si="0"/>
        <v>281857</v>
      </c>
      <c r="I4" s="72">
        <f t="shared" si="0"/>
        <v>290321</v>
      </c>
      <c r="J4" s="74">
        <f t="shared" si="0"/>
        <v>290321</v>
      </c>
      <c r="K4" s="72">
        <f t="shared" si="0"/>
        <v>292707</v>
      </c>
      <c r="L4" s="72">
        <f t="shared" si="0"/>
        <v>315291</v>
      </c>
      <c r="M4" s="72">
        <f t="shared" si="0"/>
        <v>334199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162078</v>
      </c>
      <c r="F5" s="100">
        <f t="shared" ref="F5:M5" si="1">SUM(F6:F7)</f>
        <v>141233</v>
      </c>
      <c r="G5" s="100">
        <f t="shared" si="1"/>
        <v>147663</v>
      </c>
      <c r="H5" s="101">
        <f t="shared" si="1"/>
        <v>164243</v>
      </c>
      <c r="I5" s="100">
        <f t="shared" si="1"/>
        <v>160243</v>
      </c>
      <c r="J5" s="102">
        <f t="shared" si="1"/>
        <v>160243</v>
      </c>
      <c r="K5" s="100">
        <f t="shared" si="1"/>
        <v>170477</v>
      </c>
      <c r="L5" s="100">
        <f t="shared" si="1"/>
        <v>179683</v>
      </c>
      <c r="M5" s="100">
        <f t="shared" si="1"/>
        <v>189207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145114</v>
      </c>
      <c r="F6" s="79">
        <v>122550</v>
      </c>
      <c r="G6" s="79">
        <v>127231</v>
      </c>
      <c r="H6" s="80">
        <v>143206</v>
      </c>
      <c r="I6" s="79">
        <v>139265</v>
      </c>
      <c r="J6" s="81">
        <v>139265</v>
      </c>
      <c r="K6" s="79">
        <v>148047</v>
      </c>
      <c r="L6" s="79">
        <v>156041</v>
      </c>
      <c r="M6" s="79">
        <v>164312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16964</v>
      </c>
      <c r="F7" s="93">
        <v>18683</v>
      </c>
      <c r="G7" s="93">
        <v>20432</v>
      </c>
      <c r="H7" s="94">
        <v>21037</v>
      </c>
      <c r="I7" s="93">
        <v>20978</v>
      </c>
      <c r="J7" s="95">
        <v>20978</v>
      </c>
      <c r="K7" s="93">
        <v>22430</v>
      </c>
      <c r="L7" s="93">
        <v>23642</v>
      </c>
      <c r="M7" s="93">
        <v>24895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98216</v>
      </c>
      <c r="F8" s="100">
        <f t="shared" ref="F8:M8" si="2">SUM(F9:F46)</f>
        <v>108217</v>
      </c>
      <c r="G8" s="100">
        <f t="shared" si="2"/>
        <v>120280</v>
      </c>
      <c r="H8" s="101">
        <f t="shared" si="2"/>
        <v>117614</v>
      </c>
      <c r="I8" s="100">
        <f t="shared" si="2"/>
        <v>130078</v>
      </c>
      <c r="J8" s="102">
        <f t="shared" si="2"/>
        <v>130078</v>
      </c>
      <c r="K8" s="100">
        <f t="shared" si="2"/>
        <v>122230</v>
      </c>
      <c r="L8" s="100">
        <f t="shared" si="2"/>
        <v>135608</v>
      </c>
      <c r="M8" s="100">
        <f t="shared" si="2"/>
        <v>144992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643</v>
      </c>
      <c r="F9" s="79">
        <v>146</v>
      </c>
      <c r="G9" s="79">
        <v>406</v>
      </c>
      <c r="H9" s="80">
        <v>450</v>
      </c>
      <c r="I9" s="79">
        <v>895</v>
      </c>
      <c r="J9" s="81">
        <v>895</v>
      </c>
      <c r="K9" s="79">
        <v>540</v>
      </c>
      <c r="L9" s="79">
        <v>551</v>
      </c>
      <c r="M9" s="79">
        <v>577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2094</v>
      </c>
      <c r="F10" s="86">
        <v>2748</v>
      </c>
      <c r="G10" s="86">
        <v>1992</v>
      </c>
      <c r="H10" s="87">
        <v>1668</v>
      </c>
      <c r="I10" s="86">
        <v>2364</v>
      </c>
      <c r="J10" s="88">
        <v>2364</v>
      </c>
      <c r="K10" s="86">
        <v>1713</v>
      </c>
      <c r="L10" s="86">
        <v>1762</v>
      </c>
      <c r="M10" s="86">
        <v>1850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3212</v>
      </c>
      <c r="F11" s="86">
        <v>1889</v>
      </c>
      <c r="G11" s="86">
        <v>669</v>
      </c>
      <c r="H11" s="87">
        <v>1825</v>
      </c>
      <c r="I11" s="86">
        <v>1036</v>
      </c>
      <c r="J11" s="88">
        <v>1036</v>
      </c>
      <c r="K11" s="86">
        <v>1376</v>
      </c>
      <c r="L11" s="86">
        <v>1446</v>
      </c>
      <c r="M11" s="86">
        <v>1724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2685</v>
      </c>
      <c r="G12" s="86">
        <v>2367</v>
      </c>
      <c r="H12" s="87">
        <v>3492</v>
      </c>
      <c r="I12" s="86">
        <v>3492</v>
      </c>
      <c r="J12" s="88">
        <v>3492</v>
      </c>
      <c r="K12" s="86">
        <v>3425</v>
      </c>
      <c r="L12" s="86">
        <v>3535</v>
      </c>
      <c r="M12" s="86">
        <v>4237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1360</v>
      </c>
      <c r="F13" s="86">
        <v>580</v>
      </c>
      <c r="G13" s="86">
        <v>479</v>
      </c>
      <c r="H13" s="87">
        <v>719</v>
      </c>
      <c r="I13" s="86">
        <v>719</v>
      </c>
      <c r="J13" s="88">
        <v>719</v>
      </c>
      <c r="K13" s="86">
        <v>511</v>
      </c>
      <c r="L13" s="86">
        <v>526</v>
      </c>
      <c r="M13" s="86">
        <v>762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845</v>
      </c>
      <c r="F14" s="86">
        <v>888</v>
      </c>
      <c r="G14" s="86">
        <v>625</v>
      </c>
      <c r="H14" s="87">
        <v>796</v>
      </c>
      <c r="I14" s="86">
        <v>810</v>
      </c>
      <c r="J14" s="88">
        <v>810</v>
      </c>
      <c r="K14" s="86">
        <v>631</v>
      </c>
      <c r="L14" s="86">
        <v>808</v>
      </c>
      <c r="M14" s="86">
        <v>849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12532</v>
      </c>
      <c r="F15" s="86">
        <v>11882</v>
      </c>
      <c r="G15" s="86">
        <v>10246</v>
      </c>
      <c r="H15" s="87">
        <v>11424</v>
      </c>
      <c r="I15" s="86">
        <v>11718</v>
      </c>
      <c r="J15" s="88">
        <v>11718</v>
      </c>
      <c r="K15" s="86">
        <v>11401</v>
      </c>
      <c r="L15" s="86">
        <v>11750</v>
      </c>
      <c r="M15" s="86">
        <v>12662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2181</v>
      </c>
      <c r="F16" s="86">
        <v>4111</v>
      </c>
      <c r="G16" s="86">
        <v>11286</v>
      </c>
      <c r="H16" s="87">
        <v>9954</v>
      </c>
      <c r="I16" s="86">
        <v>9954</v>
      </c>
      <c r="J16" s="88">
        <v>9954</v>
      </c>
      <c r="K16" s="86">
        <v>10623</v>
      </c>
      <c r="L16" s="86">
        <v>10926</v>
      </c>
      <c r="M16" s="86">
        <v>12207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299</v>
      </c>
      <c r="F17" s="86">
        <v>6769</v>
      </c>
      <c r="G17" s="86">
        <v>13520</v>
      </c>
      <c r="H17" s="87">
        <v>138</v>
      </c>
      <c r="I17" s="86">
        <v>50</v>
      </c>
      <c r="J17" s="88">
        <v>50</v>
      </c>
      <c r="K17" s="86">
        <v>106</v>
      </c>
      <c r="L17" s="86">
        <v>134</v>
      </c>
      <c r="M17" s="86">
        <v>141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259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10</v>
      </c>
      <c r="F21" s="86">
        <v>0</v>
      </c>
      <c r="G21" s="86">
        <v>93</v>
      </c>
      <c r="H21" s="87">
        <v>29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2126</v>
      </c>
      <c r="F22" s="86">
        <v>1056</v>
      </c>
      <c r="G22" s="86">
        <v>760</v>
      </c>
      <c r="H22" s="87">
        <v>896</v>
      </c>
      <c r="I22" s="86">
        <v>1445</v>
      </c>
      <c r="J22" s="88">
        <v>1445</v>
      </c>
      <c r="K22" s="86">
        <v>893</v>
      </c>
      <c r="L22" s="86">
        <v>917</v>
      </c>
      <c r="M22" s="86">
        <v>963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5868</v>
      </c>
      <c r="F23" s="86">
        <v>6644</v>
      </c>
      <c r="G23" s="86">
        <v>6928</v>
      </c>
      <c r="H23" s="87">
        <v>9408</v>
      </c>
      <c r="I23" s="86">
        <v>9208</v>
      </c>
      <c r="J23" s="88">
        <v>9208</v>
      </c>
      <c r="K23" s="86">
        <v>9825</v>
      </c>
      <c r="L23" s="86">
        <v>10100</v>
      </c>
      <c r="M23" s="86">
        <v>10605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75</v>
      </c>
      <c r="F24" s="86">
        <v>2</v>
      </c>
      <c r="G24" s="86">
        <v>0</v>
      </c>
      <c r="H24" s="87">
        <v>31</v>
      </c>
      <c r="I24" s="86">
        <v>31</v>
      </c>
      <c r="J24" s="88">
        <v>31</v>
      </c>
      <c r="K24" s="86">
        <v>28</v>
      </c>
      <c r="L24" s="86">
        <v>29</v>
      </c>
      <c r="M24" s="86">
        <v>30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9399</v>
      </c>
      <c r="F25" s="86">
        <v>11128</v>
      </c>
      <c r="G25" s="86">
        <v>11406</v>
      </c>
      <c r="H25" s="87">
        <v>9142</v>
      </c>
      <c r="I25" s="86">
        <v>12025</v>
      </c>
      <c r="J25" s="88">
        <v>12025</v>
      </c>
      <c r="K25" s="86">
        <v>9532</v>
      </c>
      <c r="L25" s="86">
        <v>14798</v>
      </c>
      <c r="M25" s="86">
        <v>15538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1852</v>
      </c>
      <c r="I27" s="86">
        <v>6160</v>
      </c>
      <c r="J27" s="88">
        <v>6160</v>
      </c>
      <c r="K27" s="86">
        <v>1743</v>
      </c>
      <c r="L27" s="86">
        <v>1792</v>
      </c>
      <c r="M27" s="86">
        <v>1882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612</v>
      </c>
      <c r="I28" s="86">
        <v>1117</v>
      </c>
      <c r="J28" s="88">
        <v>1117</v>
      </c>
      <c r="K28" s="86">
        <v>576</v>
      </c>
      <c r="L28" s="86">
        <v>594</v>
      </c>
      <c r="M28" s="86">
        <v>624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176</v>
      </c>
      <c r="F29" s="86">
        <v>49</v>
      </c>
      <c r="G29" s="86">
        <v>48</v>
      </c>
      <c r="H29" s="87">
        <v>76</v>
      </c>
      <c r="I29" s="86">
        <v>0</v>
      </c>
      <c r="J29" s="88">
        <v>0</v>
      </c>
      <c r="K29" s="86">
        <v>67</v>
      </c>
      <c r="L29" s="86">
        <v>69</v>
      </c>
      <c r="M29" s="86">
        <v>72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66</v>
      </c>
      <c r="F30" s="86">
        <v>20</v>
      </c>
      <c r="G30" s="86">
        <v>406</v>
      </c>
      <c r="H30" s="87">
        <v>499</v>
      </c>
      <c r="I30" s="86">
        <v>1224</v>
      </c>
      <c r="J30" s="88">
        <v>1224</v>
      </c>
      <c r="K30" s="86">
        <v>506</v>
      </c>
      <c r="L30" s="86">
        <v>520</v>
      </c>
      <c r="M30" s="86">
        <v>546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2</v>
      </c>
      <c r="H31" s="87">
        <v>0</v>
      </c>
      <c r="I31" s="86">
        <v>0</v>
      </c>
      <c r="J31" s="88">
        <v>0</v>
      </c>
      <c r="K31" s="86">
        <v>12</v>
      </c>
      <c r="L31" s="86">
        <v>12</v>
      </c>
      <c r="M31" s="86">
        <v>13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227</v>
      </c>
      <c r="F32" s="86">
        <v>116</v>
      </c>
      <c r="G32" s="86">
        <v>962</v>
      </c>
      <c r="H32" s="87">
        <v>0</v>
      </c>
      <c r="I32" s="86">
        <v>131</v>
      </c>
      <c r="J32" s="88">
        <v>131</v>
      </c>
      <c r="K32" s="86">
        <v>77</v>
      </c>
      <c r="L32" s="86">
        <v>79</v>
      </c>
      <c r="M32" s="86">
        <v>83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285</v>
      </c>
      <c r="F33" s="86">
        <v>244</v>
      </c>
      <c r="G33" s="86">
        <v>25</v>
      </c>
      <c r="H33" s="87">
        <v>30</v>
      </c>
      <c r="I33" s="86">
        <v>24</v>
      </c>
      <c r="J33" s="88">
        <v>24</v>
      </c>
      <c r="K33" s="86">
        <v>32</v>
      </c>
      <c r="L33" s="86">
        <v>33</v>
      </c>
      <c r="M33" s="86">
        <v>35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22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633</v>
      </c>
      <c r="F36" s="86">
        <v>398</v>
      </c>
      <c r="G36" s="86">
        <v>1334</v>
      </c>
      <c r="H36" s="87">
        <v>112</v>
      </c>
      <c r="I36" s="86">
        <v>112</v>
      </c>
      <c r="J36" s="88">
        <v>112</v>
      </c>
      <c r="K36" s="86">
        <v>101</v>
      </c>
      <c r="L36" s="86">
        <v>104</v>
      </c>
      <c r="M36" s="86">
        <v>109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3424</v>
      </c>
      <c r="F37" s="86">
        <v>2948</v>
      </c>
      <c r="G37" s="86">
        <v>0</v>
      </c>
      <c r="H37" s="87">
        <v>3585</v>
      </c>
      <c r="I37" s="86">
        <v>3553</v>
      </c>
      <c r="J37" s="88">
        <v>3553</v>
      </c>
      <c r="K37" s="86">
        <v>3266</v>
      </c>
      <c r="L37" s="86">
        <v>3366</v>
      </c>
      <c r="M37" s="86">
        <v>3824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542</v>
      </c>
      <c r="F38" s="86">
        <v>394</v>
      </c>
      <c r="G38" s="86">
        <v>2306</v>
      </c>
      <c r="H38" s="87">
        <v>2051</v>
      </c>
      <c r="I38" s="86">
        <v>1235</v>
      </c>
      <c r="J38" s="88">
        <v>1235</v>
      </c>
      <c r="K38" s="86">
        <v>1937</v>
      </c>
      <c r="L38" s="86">
        <v>1990</v>
      </c>
      <c r="M38" s="86">
        <v>2090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27072</v>
      </c>
      <c r="F39" s="86">
        <v>30693</v>
      </c>
      <c r="G39" s="86">
        <v>33598</v>
      </c>
      <c r="H39" s="87">
        <v>35988</v>
      </c>
      <c r="I39" s="86">
        <v>38310</v>
      </c>
      <c r="J39" s="88">
        <v>38310</v>
      </c>
      <c r="K39" s="86">
        <v>39485</v>
      </c>
      <c r="L39" s="86">
        <v>43243</v>
      </c>
      <c r="M39" s="86">
        <v>45405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6765</v>
      </c>
      <c r="F40" s="86">
        <v>5567</v>
      </c>
      <c r="G40" s="86">
        <v>6409</v>
      </c>
      <c r="H40" s="87">
        <v>6007</v>
      </c>
      <c r="I40" s="86">
        <v>7513</v>
      </c>
      <c r="J40" s="88">
        <v>7513</v>
      </c>
      <c r="K40" s="86">
        <v>8073</v>
      </c>
      <c r="L40" s="86">
        <v>8377</v>
      </c>
      <c r="M40" s="86">
        <v>8796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163</v>
      </c>
      <c r="H41" s="87">
        <v>310</v>
      </c>
      <c r="I41" s="86">
        <v>360</v>
      </c>
      <c r="J41" s="88">
        <v>360</v>
      </c>
      <c r="K41" s="86">
        <v>327</v>
      </c>
      <c r="L41" s="86">
        <v>336</v>
      </c>
      <c r="M41" s="86">
        <v>353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10964</v>
      </c>
      <c r="F42" s="86">
        <v>10438</v>
      </c>
      <c r="G42" s="86">
        <v>9378</v>
      </c>
      <c r="H42" s="87">
        <v>11223</v>
      </c>
      <c r="I42" s="86">
        <v>11412</v>
      </c>
      <c r="J42" s="88">
        <v>11412</v>
      </c>
      <c r="K42" s="86">
        <v>10611</v>
      </c>
      <c r="L42" s="86">
        <v>11920</v>
      </c>
      <c r="M42" s="86">
        <v>12513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2630</v>
      </c>
      <c r="F43" s="86">
        <v>1578</v>
      </c>
      <c r="G43" s="86">
        <v>1522</v>
      </c>
      <c r="H43" s="87">
        <v>1689</v>
      </c>
      <c r="I43" s="86">
        <v>1312</v>
      </c>
      <c r="J43" s="88">
        <v>1312</v>
      </c>
      <c r="K43" s="86">
        <v>1783</v>
      </c>
      <c r="L43" s="86">
        <v>1854</v>
      </c>
      <c r="M43" s="86">
        <v>2264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3598</v>
      </c>
      <c r="F44" s="86">
        <v>4089</v>
      </c>
      <c r="G44" s="86">
        <v>2563</v>
      </c>
      <c r="H44" s="87">
        <v>2770</v>
      </c>
      <c r="I44" s="86">
        <v>2694</v>
      </c>
      <c r="J44" s="88">
        <v>2694</v>
      </c>
      <c r="K44" s="86">
        <v>2312</v>
      </c>
      <c r="L44" s="86">
        <v>3108</v>
      </c>
      <c r="M44" s="86">
        <v>3263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1190</v>
      </c>
      <c r="F45" s="86">
        <v>929</v>
      </c>
      <c r="G45" s="86">
        <v>506</v>
      </c>
      <c r="H45" s="87">
        <v>838</v>
      </c>
      <c r="I45" s="86">
        <v>1174</v>
      </c>
      <c r="J45" s="88">
        <v>1174</v>
      </c>
      <c r="K45" s="86">
        <v>718</v>
      </c>
      <c r="L45" s="86">
        <v>929</v>
      </c>
      <c r="M45" s="86">
        <v>975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226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7365</v>
      </c>
      <c r="F51" s="72">
        <f t="shared" ref="F51:M51" si="4">F52+F59+F62+F63+F64+F72+F73</f>
        <v>8545</v>
      </c>
      <c r="G51" s="72">
        <f t="shared" si="4"/>
        <v>9982</v>
      </c>
      <c r="H51" s="73">
        <f t="shared" si="4"/>
        <v>8490</v>
      </c>
      <c r="I51" s="72">
        <f t="shared" si="4"/>
        <v>11114</v>
      </c>
      <c r="J51" s="74">
        <f t="shared" si="4"/>
        <v>11114</v>
      </c>
      <c r="K51" s="72">
        <f t="shared" si="4"/>
        <v>10895</v>
      </c>
      <c r="L51" s="72">
        <f t="shared" si="4"/>
        <v>11350</v>
      </c>
      <c r="M51" s="72">
        <f t="shared" si="4"/>
        <v>11918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1068</v>
      </c>
      <c r="G52" s="79">
        <f t="shared" si="5"/>
        <v>1553</v>
      </c>
      <c r="H52" s="80">
        <f t="shared" si="5"/>
        <v>1800</v>
      </c>
      <c r="I52" s="79">
        <f t="shared" si="5"/>
        <v>1800</v>
      </c>
      <c r="J52" s="81">
        <f t="shared" si="5"/>
        <v>1800</v>
      </c>
      <c r="K52" s="79">
        <f t="shared" si="5"/>
        <v>2500</v>
      </c>
      <c r="L52" s="79">
        <f t="shared" si="5"/>
        <v>2656</v>
      </c>
      <c r="M52" s="79">
        <f t="shared" si="5"/>
        <v>2789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1068</v>
      </c>
      <c r="G56" s="93">
        <f t="shared" si="7"/>
        <v>1553</v>
      </c>
      <c r="H56" s="94">
        <f t="shared" si="7"/>
        <v>1800</v>
      </c>
      <c r="I56" s="93">
        <f t="shared" si="7"/>
        <v>1800</v>
      </c>
      <c r="J56" s="95">
        <f t="shared" si="7"/>
        <v>1800</v>
      </c>
      <c r="K56" s="93">
        <f t="shared" si="7"/>
        <v>2500</v>
      </c>
      <c r="L56" s="93">
        <f t="shared" si="7"/>
        <v>2656</v>
      </c>
      <c r="M56" s="93">
        <f t="shared" si="7"/>
        <v>2789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1068</v>
      </c>
      <c r="G57" s="79">
        <v>1553</v>
      </c>
      <c r="H57" s="80">
        <v>1800</v>
      </c>
      <c r="I57" s="79">
        <v>1800</v>
      </c>
      <c r="J57" s="81">
        <v>1800</v>
      </c>
      <c r="K57" s="79">
        <v>2500</v>
      </c>
      <c r="L57" s="79">
        <v>2656</v>
      </c>
      <c r="M57" s="79">
        <v>2789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1207</v>
      </c>
      <c r="J59" s="102">
        <f t="shared" si="8"/>
        <v>1207</v>
      </c>
      <c r="K59" s="100">
        <f t="shared" si="8"/>
        <v>1300</v>
      </c>
      <c r="L59" s="100">
        <f t="shared" si="8"/>
        <v>1400</v>
      </c>
      <c r="M59" s="100">
        <f t="shared" si="8"/>
        <v>1470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1207</v>
      </c>
      <c r="J61" s="95">
        <v>1207</v>
      </c>
      <c r="K61" s="93">
        <v>1300</v>
      </c>
      <c r="L61" s="93">
        <v>1400</v>
      </c>
      <c r="M61" s="93">
        <v>1470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85</v>
      </c>
      <c r="G64" s="93">
        <f t="shared" si="9"/>
        <v>134</v>
      </c>
      <c r="H64" s="94">
        <f t="shared" si="9"/>
        <v>209</v>
      </c>
      <c r="I64" s="93">
        <f t="shared" si="9"/>
        <v>209</v>
      </c>
      <c r="J64" s="95">
        <f t="shared" si="9"/>
        <v>209</v>
      </c>
      <c r="K64" s="93">
        <f t="shared" si="9"/>
        <v>221</v>
      </c>
      <c r="L64" s="93">
        <f t="shared" si="9"/>
        <v>227</v>
      </c>
      <c r="M64" s="93">
        <f t="shared" si="9"/>
        <v>239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51</v>
      </c>
      <c r="H65" s="101">
        <f t="shared" si="10"/>
        <v>67</v>
      </c>
      <c r="I65" s="100">
        <f t="shared" si="10"/>
        <v>67</v>
      </c>
      <c r="J65" s="102">
        <f t="shared" si="10"/>
        <v>67</v>
      </c>
      <c r="K65" s="100">
        <f t="shared" si="10"/>
        <v>71</v>
      </c>
      <c r="L65" s="100">
        <f t="shared" si="10"/>
        <v>73</v>
      </c>
      <c r="M65" s="100">
        <f t="shared" si="10"/>
        <v>77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51</v>
      </c>
      <c r="H67" s="94">
        <v>67</v>
      </c>
      <c r="I67" s="93">
        <v>67</v>
      </c>
      <c r="J67" s="95">
        <v>67</v>
      </c>
      <c r="K67" s="93">
        <v>71</v>
      </c>
      <c r="L67" s="93">
        <v>73</v>
      </c>
      <c r="M67" s="95">
        <v>77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85</v>
      </c>
      <c r="G68" s="86">
        <f t="shared" si="11"/>
        <v>83</v>
      </c>
      <c r="H68" s="87">
        <f t="shared" si="11"/>
        <v>142</v>
      </c>
      <c r="I68" s="86">
        <f t="shared" si="11"/>
        <v>142</v>
      </c>
      <c r="J68" s="88">
        <f t="shared" si="11"/>
        <v>142</v>
      </c>
      <c r="K68" s="86">
        <f t="shared" si="11"/>
        <v>150</v>
      </c>
      <c r="L68" s="86">
        <f t="shared" si="11"/>
        <v>154</v>
      </c>
      <c r="M68" s="86">
        <f t="shared" si="11"/>
        <v>162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85</v>
      </c>
      <c r="G70" s="93">
        <v>83</v>
      </c>
      <c r="H70" s="94">
        <v>142</v>
      </c>
      <c r="I70" s="93">
        <v>142</v>
      </c>
      <c r="J70" s="95">
        <v>142</v>
      </c>
      <c r="K70" s="93">
        <v>150</v>
      </c>
      <c r="L70" s="93">
        <v>154</v>
      </c>
      <c r="M70" s="95">
        <v>162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7365</v>
      </c>
      <c r="F73" s="86">
        <f t="shared" ref="F73:M73" si="12">SUM(F74:F75)</f>
        <v>7392</v>
      </c>
      <c r="G73" s="86">
        <f t="shared" si="12"/>
        <v>8295</v>
      </c>
      <c r="H73" s="87">
        <f t="shared" si="12"/>
        <v>6481</v>
      </c>
      <c r="I73" s="86">
        <f t="shared" si="12"/>
        <v>7898</v>
      </c>
      <c r="J73" s="88">
        <f t="shared" si="12"/>
        <v>7898</v>
      </c>
      <c r="K73" s="86">
        <f t="shared" si="12"/>
        <v>6874</v>
      </c>
      <c r="L73" s="86">
        <f t="shared" si="12"/>
        <v>7067</v>
      </c>
      <c r="M73" s="86">
        <f t="shared" si="12"/>
        <v>7420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712</v>
      </c>
      <c r="F74" s="79">
        <v>774</v>
      </c>
      <c r="G74" s="79">
        <v>1050</v>
      </c>
      <c r="H74" s="80">
        <v>322</v>
      </c>
      <c r="I74" s="79">
        <v>1739</v>
      </c>
      <c r="J74" s="81">
        <v>1739</v>
      </c>
      <c r="K74" s="79">
        <v>373</v>
      </c>
      <c r="L74" s="79">
        <v>384</v>
      </c>
      <c r="M74" s="79">
        <v>403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6653</v>
      </c>
      <c r="F75" s="93">
        <v>6618</v>
      </c>
      <c r="G75" s="93">
        <v>7245</v>
      </c>
      <c r="H75" s="94">
        <v>6159</v>
      </c>
      <c r="I75" s="93">
        <v>6159</v>
      </c>
      <c r="J75" s="95">
        <v>6159</v>
      </c>
      <c r="K75" s="93">
        <v>6501</v>
      </c>
      <c r="L75" s="93">
        <v>6683</v>
      </c>
      <c r="M75" s="93">
        <v>7017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10530</v>
      </c>
      <c r="F77" s="72">
        <f t="shared" ref="F77:M77" si="13">F78+F81+F84+F85+F86+F87+F88</f>
        <v>4770</v>
      </c>
      <c r="G77" s="72">
        <f t="shared" si="13"/>
        <v>5695</v>
      </c>
      <c r="H77" s="73">
        <f t="shared" si="13"/>
        <v>8661</v>
      </c>
      <c r="I77" s="72">
        <f t="shared" si="13"/>
        <v>13588</v>
      </c>
      <c r="J77" s="74">
        <f t="shared" si="13"/>
        <v>13588</v>
      </c>
      <c r="K77" s="72">
        <f t="shared" si="13"/>
        <v>6771</v>
      </c>
      <c r="L77" s="72">
        <f t="shared" si="13"/>
        <v>10130</v>
      </c>
      <c r="M77" s="72">
        <f t="shared" si="13"/>
        <v>12695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10530</v>
      </c>
      <c r="F81" s="86">
        <f t="shared" ref="F81:M81" si="15">SUM(F82:F83)</f>
        <v>4770</v>
      </c>
      <c r="G81" s="86">
        <f t="shared" si="15"/>
        <v>5695</v>
      </c>
      <c r="H81" s="87">
        <f t="shared" si="15"/>
        <v>8661</v>
      </c>
      <c r="I81" s="86">
        <f t="shared" si="15"/>
        <v>13588</v>
      </c>
      <c r="J81" s="88">
        <f t="shared" si="15"/>
        <v>13588</v>
      </c>
      <c r="K81" s="86">
        <f t="shared" si="15"/>
        <v>6771</v>
      </c>
      <c r="L81" s="86">
        <f t="shared" si="15"/>
        <v>10130</v>
      </c>
      <c r="M81" s="86">
        <f t="shared" si="15"/>
        <v>12695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4038</v>
      </c>
      <c r="F82" s="79">
        <v>1067</v>
      </c>
      <c r="G82" s="79">
        <v>2999</v>
      </c>
      <c r="H82" s="80">
        <v>1422</v>
      </c>
      <c r="I82" s="79">
        <v>8977</v>
      </c>
      <c r="J82" s="81">
        <v>8977</v>
      </c>
      <c r="K82" s="79">
        <v>3419</v>
      </c>
      <c r="L82" s="79">
        <v>6426</v>
      </c>
      <c r="M82" s="79">
        <v>6748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6492</v>
      </c>
      <c r="F83" s="93">
        <v>3703</v>
      </c>
      <c r="G83" s="93">
        <v>2696</v>
      </c>
      <c r="H83" s="94">
        <v>7239</v>
      </c>
      <c r="I83" s="93">
        <v>4611</v>
      </c>
      <c r="J83" s="95">
        <v>4611</v>
      </c>
      <c r="K83" s="93">
        <v>3352</v>
      </c>
      <c r="L83" s="93">
        <v>3704</v>
      </c>
      <c r="M83" s="93">
        <v>5947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278189</v>
      </c>
      <c r="F92" s="46">
        <f t="shared" ref="F92:M92" si="16">F4+F51+F77+F90</f>
        <v>262765</v>
      </c>
      <c r="G92" s="46">
        <f t="shared" si="16"/>
        <v>283620</v>
      </c>
      <c r="H92" s="47">
        <f t="shared" si="16"/>
        <v>299008</v>
      </c>
      <c r="I92" s="46">
        <f t="shared" si="16"/>
        <v>315023</v>
      </c>
      <c r="J92" s="48">
        <f t="shared" si="16"/>
        <v>315023</v>
      </c>
      <c r="K92" s="46">
        <f t="shared" si="16"/>
        <v>310373</v>
      </c>
      <c r="L92" s="46">
        <f t="shared" si="16"/>
        <v>336771</v>
      </c>
      <c r="M92" s="46">
        <f t="shared" si="16"/>
        <v>358812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topLeftCell="A43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138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135</v>
      </c>
      <c r="F3" s="17" t="s">
        <v>134</v>
      </c>
      <c r="G3" s="17" t="s">
        <v>133</v>
      </c>
      <c r="H3" s="173" t="s">
        <v>129</v>
      </c>
      <c r="I3" s="174"/>
      <c r="J3" s="175"/>
      <c r="K3" s="17" t="s">
        <v>132</v>
      </c>
      <c r="L3" s="17" t="s">
        <v>131</v>
      </c>
      <c r="M3" s="17" t="s">
        <v>130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70050</v>
      </c>
      <c r="F4" s="72">
        <f t="shared" ref="F4:M4" si="0">F5+F8+F47</f>
        <v>100899</v>
      </c>
      <c r="G4" s="72">
        <f t="shared" si="0"/>
        <v>74496</v>
      </c>
      <c r="H4" s="73">
        <f t="shared" si="0"/>
        <v>85333</v>
      </c>
      <c r="I4" s="72">
        <f t="shared" si="0"/>
        <v>82765</v>
      </c>
      <c r="J4" s="74">
        <f t="shared" si="0"/>
        <v>82765</v>
      </c>
      <c r="K4" s="72">
        <f t="shared" si="0"/>
        <v>135391</v>
      </c>
      <c r="L4" s="72">
        <f t="shared" si="0"/>
        <v>138857</v>
      </c>
      <c r="M4" s="72">
        <f t="shared" si="0"/>
        <v>147303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50350</v>
      </c>
      <c r="F5" s="100">
        <f t="shared" ref="F5:M5" si="1">SUM(F6:F7)</f>
        <v>54971</v>
      </c>
      <c r="G5" s="100">
        <f t="shared" si="1"/>
        <v>57444</v>
      </c>
      <c r="H5" s="101">
        <f t="shared" si="1"/>
        <v>64432</v>
      </c>
      <c r="I5" s="100">
        <f t="shared" si="1"/>
        <v>62432</v>
      </c>
      <c r="J5" s="102">
        <f t="shared" si="1"/>
        <v>62432</v>
      </c>
      <c r="K5" s="100">
        <f t="shared" si="1"/>
        <v>88643</v>
      </c>
      <c r="L5" s="100">
        <f t="shared" si="1"/>
        <v>93429</v>
      </c>
      <c r="M5" s="100">
        <f t="shared" si="1"/>
        <v>98381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45335</v>
      </c>
      <c r="F6" s="79">
        <v>49318</v>
      </c>
      <c r="G6" s="79">
        <v>51561</v>
      </c>
      <c r="H6" s="80">
        <v>58510</v>
      </c>
      <c r="I6" s="79">
        <v>56507</v>
      </c>
      <c r="J6" s="81">
        <v>56507</v>
      </c>
      <c r="K6" s="79">
        <v>79009</v>
      </c>
      <c r="L6" s="79">
        <v>83274</v>
      </c>
      <c r="M6" s="79">
        <v>87687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5015</v>
      </c>
      <c r="F7" s="93">
        <v>5653</v>
      </c>
      <c r="G7" s="93">
        <v>5883</v>
      </c>
      <c r="H7" s="94">
        <v>5922</v>
      </c>
      <c r="I7" s="93">
        <v>5925</v>
      </c>
      <c r="J7" s="95">
        <v>5925</v>
      </c>
      <c r="K7" s="93">
        <v>9634</v>
      </c>
      <c r="L7" s="93">
        <v>10155</v>
      </c>
      <c r="M7" s="93">
        <v>10694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19700</v>
      </c>
      <c r="F8" s="100">
        <f t="shared" ref="F8:M8" si="2">SUM(F9:F46)</f>
        <v>45928</v>
      </c>
      <c r="G8" s="100">
        <f t="shared" si="2"/>
        <v>17052</v>
      </c>
      <c r="H8" s="101">
        <f t="shared" si="2"/>
        <v>20901</v>
      </c>
      <c r="I8" s="100">
        <f t="shared" si="2"/>
        <v>20333</v>
      </c>
      <c r="J8" s="102">
        <f t="shared" si="2"/>
        <v>20333</v>
      </c>
      <c r="K8" s="100">
        <f t="shared" si="2"/>
        <v>46748</v>
      </c>
      <c r="L8" s="100">
        <f t="shared" si="2"/>
        <v>45428</v>
      </c>
      <c r="M8" s="100">
        <f t="shared" si="2"/>
        <v>48922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429</v>
      </c>
      <c r="F10" s="86">
        <v>216</v>
      </c>
      <c r="G10" s="86">
        <v>123</v>
      </c>
      <c r="H10" s="87">
        <v>1180</v>
      </c>
      <c r="I10" s="86">
        <v>783</v>
      </c>
      <c r="J10" s="88">
        <v>783</v>
      </c>
      <c r="K10" s="86">
        <v>1034</v>
      </c>
      <c r="L10" s="86">
        <v>1072</v>
      </c>
      <c r="M10" s="86">
        <v>1124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13</v>
      </c>
      <c r="G11" s="86">
        <v>0</v>
      </c>
      <c r="H11" s="87">
        <v>475</v>
      </c>
      <c r="I11" s="86">
        <v>10</v>
      </c>
      <c r="J11" s="88">
        <v>10</v>
      </c>
      <c r="K11" s="86">
        <v>20</v>
      </c>
      <c r="L11" s="86">
        <v>21</v>
      </c>
      <c r="M11" s="86">
        <v>22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939</v>
      </c>
      <c r="F14" s="86">
        <v>818</v>
      </c>
      <c r="G14" s="86">
        <v>1102</v>
      </c>
      <c r="H14" s="87">
        <v>1082</v>
      </c>
      <c r="I14" s="86">
        <v>1018</v>
      </c>
      <c r="J14" s="88">
        <v>1018</v>
      </c>
      <c r="K14" s="86">
        <v>1039</v>
      </c>
      <c r="L14" s="86">
        <v>1317</v>
      </c>
      <c r="M14" s="86">
        <v>1384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0</v>
      </c>
      <c r="G15" s="86">
        <v>0</v>
      </c>
      <c r="H15" s="87">
        <v>0</v>
      </c>
      <c r="I15" s="86">
        <v>0</v>
      </c>
      <c r="J15" s="88">
        <v>0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7186</v>
      </c>
      <c r="F17" s="86">
        <v>6772</v>
      </c>
      <c r="G17" s="86">
        <v>5987</v>
      </c>
      <c r="H17" s="87">
        <v>7311</v>
      </c>
      <c r="I17" s="86">
        <v>6814</v>
      </c>
      <c r="J17" s="88">
        <v>6814</v>
      </c>
      <c r="K17" s="86">
        <v>28794</v>
      </c>
      <c r="L17" s="86">
        <v>26629</v>
      </c>
      <c r="M17" s="86">
        <v>29184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1</v>
      </c>
      <c r="F21" s="86">
        <v>25000</v>
      </c>
      <c r="G21" s="86">
        <v>1</v>
      </c>
      <c r="H21" s="87">
        <v>4</v>
      </c>
      <c r="I21" s="86">
        <v>30</v>
      </c>
      <c r="J21" s="88">
        <v>30</v>
      </c>
      <c r="K21" s="86">
        <v>4</v>
      </c>
      <c r="L21" s="86">
        <v>4</v>
      </c>
      <c r="M21" s="86">
        <v>4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1674</v>
      </c>
      <c r="F22" s="86">
        <v>1753</v>
      </c>
      <c r="G22" s="86">
        <v>0</v>
      </c>
      <c r="H22" s="87">
        <v>0</v>
      </c>
      <c r="I22" s="86">
        <v>0</v>
      </c>
      <c r="J22" s="88">
        <v>0</v>
      </c>
      <c r="K22" s="86">
        <v>2500</v>
      </c>
      <c r="L22" s="86">
        <v>1304</v>
      </c>
      <c r="M22" s="86">
        <v>1369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8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0</v>
      </c>
      <c r="I37" s="86">
        <v>0</v>
      </c>
      <c r="J37" s="88">
        <v>0</v>
      </c>
      <c r="K37" s="86">
        <v>200</v>
      </c>
      <c r="L37" s="86">
        <v>210</v>
      </c>
      <c r="M37" s="86">
        <v>221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16</v>
      </c>
      <c r="F38" s="86">
        <v>0</v>
      </c>
      <c r="G38" s="86">
        <v>0</v>
      </c>
      <c r="H38" s="87">
        <v>0</v>
      </c>
      <c r="I38" s="86">
        <v>0</v>
      </c>
      <c r="J38" s="88">
        <v>0</v>
      </c>
      <c r="K38" s="86">
        <v>0</v>
      </c>
      <c r="L38" s="86">
        <v>0</v>
      </c>
      <c r="M38" s="86">
        <v>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7191</v>
      </c>
      <c r="F42" s="86">
        <v>8270</v>
      </c>
      <c r="G42" s="86">
        <v>7694</v>
      </c>
      <c r="H42" s="87">
        <v>7819</v>
      </c>
      <c r="I42" s="86">
        <v>8813</v>
      </c>
      <c r="J42" s="88">
        <v>8813</v>
      </c>
      <c r="K42" s="86">
        <v>9339</v>
      </c>
      <c r="L42" s="86">
        <v>10318</v>
      </c>
      <c r="M42" s="86">
        <v>10833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868</v>
      </c>
      <c r="F43" s="86">
        <v>0</v>
      </c>
      <c r="G43" s="86">
        <v>0</v>
      </c>
      <c r="H43" s="87">
        <v>80</v>
      </c>
      <c r="I43" s="86">
        <v>0</v>
      </c>
      <c r="J43" s="88">
        <v>0</v>
      </c>
      <c r="K43" s="86">
        <v>385</v>
      </c>
      <c r="L43" s="86">
        <v>387</v>
      </c>
      <c r="M43" s="86">
        <v>406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309</v>
      </c>
      <c r="F44" s="86">
        <v>2111</v>
      </c>
      <c r="G44" s="86">
        <v>1343</v>
      </c>
      <c r="H44" s="87">
        <v>1658</v>
      </c>
      <c r="I44" s="86">
        <v>1555</v>
      </c>
      <c r="J44" s="88">
        <v>1555</v>
      </c>
      <c r="K44" s="86">
        <v>2089</v>
      </c>
      <c r="L44" s="86">
        <v>2451</v>
      </c>
      <c r="M44" s="86">
        <v>2574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1087</v>
      </c>
      <c r="F45" s="86">
        <v>967</v>
      </c>
      <c r="G45" s="86">
        <v>802</v>
      </c>
      <c r="H45" s="87">
        <v>1292</v>
      </c>
      <c r="I45" s="86">
        <v>1310</v>
      </c>
      <c r="J45" s="88">
        <v>1310</v>
      </c>
      <c r="K45" s="86">
        <v>1344</v>
      </c>
      <c r="L45" s="86">
        <v>1715</v>
      </c>
      <c r="M45" s="86">
        <v>1801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247132</v>
      </c>
      <c r="F51" s="72">
        <f t="shared" ref="F51:M51" si="4">F52+F59+F62+F63+F64+F72+F73</f>
        <v>239188</v>
      </c>
      <c r="G51" s="72">
        <f t="shared" si="4"/>
        <v>243027</v>
      </c>
      <c r="H51" s="73">
        <f t="shared" si="4"/>
        <v>343159</v>
      </c>
      <c r="I51" s="72">
        <f t="shared" si="4"/>
        <v>347459</v>
      </c>
      <c r="J51" s="74">
        <f t="shared" si="4"/>
        <v>347459</v>
      </c>
      <c r="K51" s="72">
        <f t="shared" si="4"/>
        <v>290368</v>
      </c>
      <c r="L51" s="72">
        <f t="shared" si="4"/>
        <v>304316</v>
      </c>
      <c r="M51" s="72">
        <f t="shared" si="4"/>
        <v>311030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173918</v>
      </c>
      <c r="F59" s="100">
        <f t="shared" ref="F59:M59" si="8">SUM(F60:F61)</f>
        <v>165969</v>
      </c>
      <c r="G59" s="100">
        <f t="shared" si="8"/>
        <v>169000</v>
      </c>
      <c r="H59" s="101">
        <f t="shared" si="8"/>
        <v>342959</v>
      </c>
      <c r="I59" s="100">
        <f t="shared" si="8"/>
        <v>347259</v>
      </c>
      <c r="J59" s="102">
        <f t="shared" si="8"/>
        <v>347259</v>
      </c>
      <c r="K59" s="100">
        <f t="shared" si="8"/>
        <v>290118</v>
      </c>
      <c r="L59" s="100">
        <f t="shared" si="8"/>
        <v>304059</v>
      </c>
      <c r="M59" s="100">
        <f t="shared" si="8"/>
        <v>310760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173918</v>
      </c>
      <c r="F61" s="93">
        <v>165969</v>
      </c>
      <c r="G61" s="93">
        <v>169000</v>
      </c>
      <c r="H61" s="94">
        <v>342959</v>
      </c>
      <c r="I61" s="93">
        <v>347259</v>
      </c>
      <c r="J61" s="95">
        <v>347259</v>
      </c>
      <c r="K61" s="93">
        <v>290118</v>
      </c>
      <c r="L61" s="93">
        <v>304059</v>
      </c>
      <c r="M61" s="93">
        <v>310760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73000</v>
      </c>
      <c r="F72" s="86">
        <v>73000</v>
      </c>
      <c r="G72" s="86">
        <v>74000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214</v>
      </c>
      <c r="F73" s="86">
        <f t="shared" ref="F73:M73" si="12">SUM(F74:F75)</f>
        <v>219</v>
      </c>
      <c r="G73" s="86">
        <f t="shared" si="12"/>
        <v>27</v>
      </c>
      <c r="H73" s="87">
        <f t="shared" si="12"/>
        <v>200</v>
      </c>
      <c r="I73" s="86">
        <f t="shared" si="12"/>
        <v>200</v>
      </c>
      <c r="J73" s="88">
        <f t="shared" si="12"/>
        <v>200</v>
      </c>
      <c r="K73" s="86">
        <f t="shared" si="12"/>
        <v>250</v>
      </c>
      <c r="L73" s="86">
        <f t="shared" si="12"/>
        <v>257</v>
      </c>
      <c r="M73" s="86">
        <f t="shared" si="12"/>
        <v>270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214</v>
      </c>
      <c r="F74" s="79">
        <v>219</v>
      </c>
      <c r="G74" s="79">
        <v>27</v>
      </c>
      <c r="H74" s="80">
        <v>200</v>
      </c>
      <c r="I74" s="79">
        <v>200</v>
      </c>
      <c r="J74" s="81">
        <v>200</v>
      </c>
      <c r="K74" s="79">
        <v>250</v>
      </c>
      <c r="L74" s="79">
        <v>257</v>
      </c>
      <c r="M74" s="79">
        <v>270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0</v>
      </c>
      <c r="F77" s="72">
        <f t="shared" ref="F77:M77" si="13">F78+F81+F84+F85+F86+F87+F88</f>
        <v>0</v>
      </c>
      <c r="G77" s="72">
        <f t="shared" si="13"/>
        <v>138</v>
      </c>
      <c r="H77" s="73">
        <f t="shared" si="13"/>
        <v>3102</v>
      </c>
      <c r="I77" s="72">
        <f t="shared" si="13"/>
        <v>3102</v>
      </c>
      <c r="J77" s="74">
        <f t="shared" si="13"/>
        <v>3102</v>
      </c>
      <c r="K77" s="72">
        <f t="shared" si="13"/>
        <v>3273</v>
      </c>
      <c r="L77" s="72">
        <f t="shared" si="13"/>
        <v>3365</v>
      </c>
      <c r="M77" s="72">
        <f t="shared" si="13"/>
        <v>3533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138</v>
      </c>
      <c r="H78" s="101">
        <f t="shared" si="14"/>
        <v>3102</v>
      </c>
      <c r="I78" s="100">
        <f t="shared" si="14"/>
        <v>3102</v>
      </c>
      <c r="J78" s="102">
        <f t="shared" si="14"/>
        <v>3102</v>
      </c>
      <c r="K78" s="100">
        <f t="shared" si="14"/>
        <v>3273</v>
      </c>
      <c r="L78" s="100">
        <f t="shared" si="14"/>
        <v>3365</v>
      </c>
      <c r="M78" s="100">
        <f t="shared" si="14"/>
        <v>3533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138</v>
      </c>
      <c r="H79" s="80">
        <v>3102</v>
      </c>
      <c r="I79" s="79">
        <v>3102</v>
      </c>
      <c r="J79" s="81">
        <v>3102</v>
      </c>
      <c r="K79" s="79">
        <v>3273</v>
      </c>
      <c r="L79" s="79">
        <v>3365</v>
      </c>
      <c r="M79" s="79">
        <v>3533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0</v>
      </c>
      <c r="G81" s="86">
        <f t="shared" si="15"/>
        <v>0</v>
      </c>
      <c r="H81" s="87">
        <f t="shared" si="15"/>
        <v>0</v>
      </c>
      <c r="I81" s="86">
        <f t="shared" si="15"/>
        <v>0</v>
      </c>
      <c r="J81" s="88">
        <f t="shared" si="15"/>
        <v>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0</v>
      </c>
      <c r="G83" s="93">
        <v>0</v>
      </c>
      <c r="H83" s="94">
        <v>0</v>
      </c>
      <c r="I83" s="93">
        <v>0</v>
      </c>
      <c r="J83" s="95">
        <v>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317182</v>
      </c>
      <c r="F92" s="46">
        <f t="shared" ref="F92:M92" si="16">F4+F51+F77+F90</f>
        <v>340087</v>
      </c>
      <c r="G92" s="46">
        <f t="shared" si="16"/>
        <v>317661</v>
      </c>
      <c r="H92" s="47">
        <f t="shared" si="16"/>
        <v>431594</v>
      </c>
      <c r="I92" s="46">
        <f t="shared" si="16"/>
        <v>433326</v>
      </c>
      <c r="J92" s="48">
        <f t="shared" si="16"/>
        <v>433326</v>
      </c>
      <c r="K92" s="46">
        <f t="shared" si="16"/>
        <v>429032</v>
      </c>
      <c r="L92" s="46">
        <f t="shared" si="16"/>
        <v>446538</v>
      </c>
      <c r="M92" s="46">
        <f t="shared" si="16"/>
        <v>461866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139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135</v>
      </c>
      <c r="F3" s="17" t="s">
        <v>134</v>
      </c>
      <c r="G3" s="17" t="s">
        <v>133</v>
      </c>
      <c r="H3" s="173" t="s">
        <v>129</v>
      </c>
      <c r="I3" s="174"/>
      <c r="J3" s="175"/>
      <c r="K3" s="17" t="s">
        <v>132</v>
      </c>
      <c r="L3" s="17" t="s">
        <v>131</v>
      </c>
      <c r="M3" s="17" t="s">
        <v>130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166666</v>
      </c>
      <c r="F4" s="72">
        <f t="shared" ref="F4:M4" si="0">F5+F8+F47</f>
        <v>151100</v>
      </c>
      <c r="G4" s="72">
        <f t="shared" si="0"/>
        <v>182805</v>
      </c>
      <c r="H4" s="73">
        <f t="shared" si="0"/>
        <v>185556</v>
      </c>
      <c r="I4" s="72">
        <f t="shared" si="0"/>
        <v>190649</v>
      </c>
      <c r="J4" s="74">
        <f t="shared" si="0"/>
        <v>190649</v>
      </c>
      <c r="K4" s="72">
        <f t="shared" si="0"/>
        <v>207777</v>
      </c>
      <c r="L4" s="72">
        <f t="shared" si="0"/>
        <v>218352</v>
      </c>
      <c r="M4" s="72">
        <f t="shared" si="0"/>
        <v>231152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147065</v>
      </c>
      <c r="F5" s="100">
        <f t="shared" ref="F5:M5" si="1">SUM(F6:F7)</f>
        <v>134783</v>
      </c>
      <c r="G5" s="100">
        <f t="shared" si="1"/>
        <v>160386</v>
      </c>
      <c r="H5" s="101">
        <f t="shared" si="1"/>
        <v>161644</v>
      </c>
      <c r="I5" s="100">
        <f t="shared" si="1"/>
        <v>169665</v>
      </c>
      <c r="J5" s="102">
        <f t="shared" si="1"/>
        <v>169665</v>
      </c>
      <c r="K5" s="100">
        <f t="shared" si="1"/>
        <v>180524</v>
      </c>
      <c r="L5" s="100">
        <f t="shared" si="1"/>
        <v>190272</v>
      </c>
      <c r="M5" s="100">
        <f t="shared" si="1"/>
        <v>200356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130893</v>
      </c>
      <c r="F6" s="79">
        <v>116924</v>
      </c>
      <c r="G6" s="79">
        <v>139286</v>
      </c>
      <c r="H6" s="80">
        <v>142406</v>
      </c>
      <c r="I6" s="79">
        <v>150426</v>
      </c>
      <c r="J6" s="81">
        <v>150426</v>
      </c>
      <c r="K6" s="79">
        <v>157682</v>
      </c>
      <c r="L6" s="79">
        <v>166198</v>
      </c>
      <c r="M6" s="79">
        <v>175006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16172</v>
      </c>
      <c r="F7" s="93">
        <v>17859</v>
      </c>
      <c r="G7" s="93">
        <v>21100</v>
      </c>
      <c r="H7" s="94">
        <v>19238</v>
      </c>
      <c r="I7" s="93">
        <v>19239</v>
      </c>
      <c r="J7" s="95">
        <v>19239</v>
      </c>
      <c r="K7" s="93">
        <v>22842</v>
      </c>
      <c r="L7" s="93">
        <v>24074</v>
      </c>
      <c r="M7" s="93">
        <v>25350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19217</v>
      </c>
      <c r="F8" s="100">
        <f t="shared" ref="F8:M8" si="2">SUM(F9:F46)</f>
        <v>16317</v>
      </c>
      <c r="G8" s="100">
        <f t="shared" si="2"/>
        <v>21695</v>
      </c>
      <c r="H8" s="101">
        <f t="shared" si="2"/>
        <v>23510</v>
      </c>
      <c r="I8" s="100">
        <f t="shared" si="2"/>
        <v>20259</v>
      </c>
      <c r="J8" s="102">
        <f t="shared" si="2"/>
        <v>20259</v>
      </c>
      <c r="K8" s="100">
        <f t="shared" si="2"/>
        <v>26848</v>
      </c>
      <c r="L8" s="100">
        <f t="shared" si="2"/>
        <v>27664</v>
      </c>
      <c r="M8" s="100">
        <f t="shared" si="2"/>
        <v>30359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29</v>
      </c>
      <c r="F10" s="86">
        <v>9</v>
      </c>
      <c r="G10" s="86">
        <v>183</v>
      </c>
      <c r="H10" s="87">
        <v>180</v>
      </c>
      <c r="I10" s="86">
        <v>176</v>
      </c>
      <c r="J10" s="88">
        <v>176</v>
      </c>
      <c r="K10" s="86">
        <v>190</v>
      </c>
      <c r="L10" s="86">
        <v>195</v>
      </c>
      <c r="M10" s="86">
        <v>205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109</v>
      </c>
      <c r="F11" s="86">
        <v>441</v>
      </c>
      <c r="G11" s="86">
        <v>586</v>
      </c>
      <c r="H11" s="87">
        <v>258</v>
      </c>
      <c r="I11" s="86">
        <v>286</v>
      </c>
      <c r="J11" s="88">
        <v>286</v>
      </c>
      <c r="K11" s="86">
        <v>297</v>
      </c>
      <c r="L11" s="86">
        <v>326</v>
      </c>
      <c r="M11" s="86">
        <v>343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68</v>
      </c>
      <c r="F14" s="86">
        <v>32</v>
      </c>
      <c r="G14" s="86">
        <v>393</v>
      </c>
      <c r="H14" s="87">
        <v>694</v>
      </c>
      <c r="I14" s="86">
        <v>553</v>
      </c>
      <c r="J14" s="88">
        <v>553</v>
      </c>
      <c r="K14" s="86">
        <v>648</v>
      </c>
      <c r="L14" s="86">
        <v>845</v>
      </c>
      <c r="M14" s="86">
        <v>887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63</v>
      </c>
      <c r="G15" s="86">
        <v>0</v>
      </c>
      <c r="H15" s="87">
        <v>63</v>
      </c>
      <c r="I15" s="86">
        <v>108</v>
      </c>
      <c r="J15" s="88">
        <v>108</v>
      </c>
      <c r="K15" s="86">
        <v>68</v>
      </c>
      <c r="L15" s="86">
        <v>70</v>
      </c>
      <c r="M15" s="86">
        <v>74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4915</v>
      </c>
      <c r="F17" s="86">
        <v>1672</v>
      </c>
      <c r="G17" s="86">
        <v>4513</v>
      </c>
      <c r="H17" s="87">
        <v>6608</v>
      </c>
      <c r="I17" s="86">
        <v>3284</v>
      </c>
      <c r="J17" s="88">
        <v>3284</v>
      </c>
      <c r="K17" s="86">
        <v>7869</v>
      </c>
      <c r="L17" s="86">
        <v>9150</v>
      </c>
      <c r="M17" s="86">
        <v>10398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1269</v>
      </c>
      <c r="F22" s="86">
        <v>2350</v>
      </c>
      <c r="G22" s="86">
        <v>2005</v>
      </c>
      <c r="H22" s="87">
        <v>893</v>
      </c>
      <c r="I22" s="86">
        <v>1281</v>
      </c>
      <c r="J22" s="88">
        <v>1281</v>
      </c>
      <c r="K22" s="86">
        <v>3111</v>
      </c>
      <c r="L22" s="86">
        <v>1052</v>
      </c>
      <c r="M22" s="86">
        <v>1600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347</v>
      </c>
      <c r="F23" s="86">
        <v>483</v>
      </c>
      <c r="G23" s="86">
        <v>1627</v>
      </c>
      <c r="H23" s="87">
        <v>1660</v>
      </c>
      <c r="I23" s="86">
        <v>1466</v>
      </c>
      <c r="J23" s="88">
        <v>1466</v>
      </c>
      <c r="K23" s="86">
        <v>1940</v>
      </c>
      <c r="L23" s="86">
        <v>2508</v>
      </c>
      <c r="M23" s="86">
        <v>2634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50</v>
      </c>
      <c r="I27" s="86">
        <v>30</v>
      </c>
      <c r="J27" s="88">
        <v>30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497</v>
      </c>
      <c r="F30" s="86">
        <v>545</v>
      </c>
      <c r="G30" s="86">
        <v>21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44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766</v>
      </c>
      <c r="F32" s="86">
        <v>1392</v>
      </c>
      <c r="G32" s="86">
        <v>24</v>
      </c>
      <c r="H32" s="87">
        <v>100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67</v>
      </c>
      <c r="F34" s="86">
        <v>8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1891</v>
      </c>
      <c r="F36" s="86">
        <v>1139</v>
      </c>
      <c r="G36" s="86">
        <v>420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0</v>
      </c>
      <c r="I37" s="86">
        <v>70</v>
      </c>
      <c r="J37" s="88">
        <v>70</v>
      </c>
      <c r="K37" s="86">
        <v>0</v>
      </c>
      <c r="L37" s="86">
        <v>0</v>
      </c>
      <c r="M37" s="86">
        <v>26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117</v>
      </c>
      <c r="F38" s="86">
        <v>0</v>
      </c>
      <c r="G38" s="86">
        <v>0</v>
      </c>
      <c r="H38" s="87">
        <v>12</v>
      </c>
      <c r="I38" s="86">
        <v>17</v>
      </c>
      <c r="J38" s="88">
        <v>17</v>
      </c>
      <c r="K38" s="86">
        <v>12</v>
      </c>
      <c r="L38" s="86">
        <v>12</v>
      </c>
      <c r="M38" s="86">
        <v>13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23</v>
      </c>
      <c r="H39" s="87">
        <v>20</v>
      </c>
      <c r="I39" s="86">
        <v>35</v>
      </c>
      <c r="J39" s="88">
        <v>35</v>
      </c>
      <c r="K39" s="86">
        <v>21</v>
      </c>
      <c r="L39" s="86">
        <v>22</v>
      </c>
      <c r="M39" s="86">
        <v>23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9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5</v>
      </c>
      <c r="L40" s="86">
        <v>6</v>
      </c>
      <c r="M40" s="86">
        <v>6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8647</v>
      </c>
      <c r="F42" s="86">
        <v>7302</v>
      </c>
      <c r="G42" s="86">
        <v>10721</v>
      </c>
      <c r="H42" s="87">
        <v>11046</v>
      </c>
      <c r="I42" s="86">
        <v>11335</v>
      </c>
      <c r="J42" s="88">
        <v>11335</v>
      </c>
      <c r="K42" s="86">
        <v>10837</v>
      </c>
      <c r="L42" s="86">
        <v>11978</v>
      </c>
      <c r="M42" s="86">
        <v>12574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0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107</v>
      </c>
      <c r="F44" s="86">
        <v>686</v>
      </c>
      <c r="G44" s="86">
        <v>918</v>
      </c>
      <c r="H44" s="87">
        <v>1294</v>
      </c>
      <c r="I44" s="86">
        <v>1160</v>
      </c>
      <c r="J44" s="88">
        <v>1160</v>
      </c>
      <c r="K44" s="86">
        <v>1348</v>
      </c>
      <c r="L44" s="86">
        <v>849</v>
      </c>
      <c r="M44" s="86">
        <v>892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379</v>
      </c>
      <c r="F45" s="86">
        <v>151</v>
      </c>
      <c r="G45" s="86">
        <v>261</v>
      </c>
      <c r="H45" s="87">
        <v>632</v>
      </c>
      <c r="I45" s="86">
        <v>458</v>
      </c>
      <c r="J45" s="88">
        <v>458</v>
      </c>
      <c r="K45" s="86">
        <v>502</v>
      </c>
      <c r="L45" s="86">
        <v>651</v>
      </c>
      <c r="M45" s="86">
        <v>684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384</v>
      </c>
      <c r="F47" s="100">
        <f t="shared" ref="F47:M47" si="3">SUM(F48:F49)</f>
        <v>0</v>
      </c>
      <c r="G47" s="100">
        <f t="shared" si="3"/>
        <v>724</v>
      </c>
      <c r="H47" s="101">
        <f t="shared" si="3"/>
        <v>402</v>
      </c>
      <c r="I47" s="100">
        <f t="shared" si="3"/>
        <v>725</v>
      </c>
      <c r="J47" s="102">
        <f t="shared" si="3"/>
        <v>725</v>
      </c>
      <c r="K47" s="100">
        <f t="shared" si="3"/>
        <v>405</v>
      </c>
      <c r="L47" s="100">
        <f t="shared" si="3"/>
        <v>416</v>
      </c>
      <c r="M47" s="100">
        <f t="shared" si="3"/>
        <v>437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384</v>
      </c>
      <c r="F49" s="93">
        <v>0</v>
      </c>
      <c r="G49" s="93">
        <v>724</v>
      </c>
      <c r="H49" s="94">
        <v>402</v>
      </c>
      <c r="I49" s="93">
        <v>725</v>
      </c>
      <c r="J49" s="95">
        <v>725</v>
      </c>
      <c r="K49" s="93">
        <v>405</v>
      </c>
      <c r="L49" s="93">
        <v>416</v>
      </c>
      <c r="M49" s="93">
        <v>437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1018</v>
      </c>
      <c r="F51" s="72">
        <f t="shared" ref="F51:M51" si="4">F52+F59+F62+F63+F64+F72+F73</f>
        <v>1637</v>
      </c>
      <c r="G51" s="72">
        <f t="shared" si="4"/>
        <v>2468</v>
      </c>
      <c r="H51" s="73">
        <f t="shared" si="4"/>
        <v>2238</v>
      </c>
      <c r="I51" s="72">
        <f t="shared" si="4"/>
        <v>2959</v>
      </c>
      <c r="J51" s="74">
        <f t="shared" si="4"/>
        <v>2959</v>
      </c>
      <c r="K51" s="72">
        <f t="shared" si="4"/>
        <v>2732</v>
      </c>
      <c r="L51" s="72">
        <f t="shared" si="4"/>
        <v>2974</v>
      </c>
      <c r="M51" s="72">
        <f t="shared" si="4"/>
        <v>3122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900</v>
      </c>
      <c r="H52" s="80">
        <f t="shared" si="5"/>
        <v>1020</v>
      </c>
      <c r="I52" s="79">
        <f t="shared" si="5"/>
        <v>1020</v>
      </c>
      <c r="J52" s="81">
        <f t="shared" si="5"/>
        <v>1020</v>
      </c>
      <c r="K52" s="79">
        <f t="shared" si="5"/>
        <v>1072</v>
      </c>
      <c r="L52" s="79">
        <f t="shared" si="5"/>
        <v>1102</v>
      </c>
      <c r="M52" s="79">
        <f t="shared" si="5"/>
        <v>1157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900</v>
      </c>
      <c r="H56" s="94">
        <f t="shared" si="7"/>
        <v>1020</v>
      </c>
      <c r="I56" s="93">
        <f t="shared" si="7"/>
        <v>1020</v>
      </c>
      <c r="J56" s="95">
        <f t="shared" si="7"/>
        <v>1020</v>
      </c>
      <c r="K56" s="93">
        <f t="shared" si="7"/>
        <v>1072</v>
      </c>
      <c r="L56" s="93">
        <f t="shared" si="7"/>
        <v>1102</v>
      </c>
      <c r="M56" s="93">
        <f t="shared" si="7"/>
        <v>1157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900</v>
      </c>
      <c r="H57" s="80">
        <v>1020</v>
      </c>
      <c r="I57" s="79">
        <v>1020</v>
      </c>
      <c r="J57" s="81">
        <v>1020</v>
      </c>
      <c r="K57" s="79">
        <v>1072</v>
      </c>
      <c r="L57" s="79">
        <v>1102</v>
      </c>
      <c r="M57" s="79">
        <v>1157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1018</v>
      </c>
      <c r="F73" s="86">
        <f t="shared" ref="F73:M73" si="12">SUM(F74:F75)</f>
        <v>1637</v>
      </c>
      <c r="G73" s="86">
        <f t="shared" si="12"/>
        <v>1568</v>
      </c>
      <c r="H73" s="87">
        <f t="shared" si="12"/>
        <v>1218</v>
      </c>
      <c r="I73" s="86">
        <f t="shared" si="12"/>
        <v>1939</v>
      </c>
      <c r="J73" s="88">
        <f t="shared" si="12"/>
        <v>1939</v>
      </c>
      <c r="K73" s="86">
        <f t="shared" si="12"/>
        <v>1660</v>
      </c>
      <c r="L73" s="86">
        <f t="shared" si="12"/>
        <v>1872</v>
      </c>
      <c r="M73" s="86">
        <f t="shared" si="12"/>
        <v>1965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595</v>
      </c>
      <c r="F74" s="79">
        <v>618</v>
      </c>
      <c r="G74" s="79">
        <v>249</v>
      </c>
      <c r="H74" s="80">
        <v>318</v>
      </c>
      <c r="I74" s="79">
        <v>341</v>
      </c>
      <c r="J74" s="81">
        <v>341</v>
      </c>
      <c r="K74" s="79">
        <v>335</v>
      </c>
      <c r="L74" s="79">
        <v>344</v>
      </c>
      <c r="M74" s="79">
        <v>361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423</v>
      </c>
      <c r="F75" s="93">
        <v>1019</v>
      </c>
      <c r="G75" s="93">
        <v>1319</v>
      </c>
      <c r="H75" s="94">
        <v>900</v>
      </c>
      <c r="I75" s="93">
        <v>1598</v>
      </c>
      <c r="J75" s="95">
        <v>1598</v>
      </c>
      <c r="K75" s="93">
        <v>1325</v>
      </c>
      <c r="L75" s="93">
        <v>1528</v>
      </c>
      <c r="M75" s="93">
        <v>1604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705</v>
      </c>
      <c r="F77" s="72">
        <f t="shared" ref="F77:M77" si="13">F78+F81+F84+F85+F86+F87+F88</f>
        <v>2650</v>
      </c>
      <c r="G77" s="72">
        <f t="shared" si="13"/>
        <v>3474</v>
      </c>
      <c r="H77" s="73">
        <f t="shared" si="13"/>
        <v>2456</v>
      </c>
      <c r="I77" s="72">
        <f t="shared" si="13"/>
        <v>2746</v>
      </c>
      <c r="J77" s="74">
        <f t="shared" si="13"/>
        <v>2746</v>
      </c>
      <c r="K77" s="72">
        <f t="shared" si="13"/>
        <v>628</v>
      </c>
      <c r="L77" s="72">
        <f t="shared" si="13"/>
        <v>642</v>
      </c>
      <c r="M77" s="72">
        <f t="shared" si="13"/>
        <v>1546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705</v>
      </c>
      <c r="F81" s="86">
        <f t="shared" ref="F81:M81" si="15">SUM(F82:F83)</f>
        <v>2650</v>
      </c>
      <c r="G81" s="86">
        <f t="shared" si="15"/>
        <v>3474</v>
      </c>
      <c r="H81" s="87">
        <f t="shared" si="15"/>
        <v>2456</v>
      </c>
      <c r="I81" s="86">
        <f t="shared" si="15"/>
        <v>2746</v>
      </c>
      <c r="J81" s="88">
        <f t="shared" si="15"/>
        <v>2746</v>
      </c>
      <c r="K81" s="86">
        <f t="shared" si="15"/>
        <v>628</v>
      </c>
      <c r="L81" s="86">
        <f t="shared" si="15"/>
        <v>642</v>
      </c>
      <c r="M81" s="86">
        <f t="shared" si="15"/>
        <v>1546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1397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705</v>
      </c>
      <c r="F83" s="93">
        <v>2650</v>
      </c>
      <c r="G83" s="93">
        <v>2077</v>
      </c>
      <c r="H83" s="94">
        <v>2456</v>
      </c>
      <c r="I83" s="93">
        <v>2746</v>
      </c>
      <c r="J83" s="95">
        <v>2746</v>
      </c>
      <c r="K83" s="93">
        <v>628</v>
      </c>
      <c r="L83" s="93">
        <v>642</v>
      </c>
      <c r="M83" s="93">
        <v>1546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168389</v>
      </c>
      <c r="F92" s="46">
        <f t="shared" ref="F92:M92" si="16">F4+F51+F77+F90</f>
        <v>155387</v>
      </c>
      <c r="G92" s="46">
        <f t="shared" si="16"/>
        <v>188747</v>
      </c>
      <c r="H92" s="47">
        <f t="shared" si="16"/>
        <v>190250</v>
      </c>
      <c r="I92" s="46">
        <f t="shared" si="16"/>
        <v>196354</v>
      </c>
      <c r="J92" s="48">
        <f t="shared" si="16"/>
        <v>196354</v>
      </c>
      <c r="K92" s="46">
        <f t="shared" si="16"/>
        <v>211137</v>
      </c>
      <c r="L92" s="46">
        <f t="shared" si="16"/>
        <v>221968</v>
      </c>
      <c r="M92" s="46">
        <f t="shared" si="16"/>
        <v>235820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140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135</v>
      </c>
      <c r="F3" s="17" t="s">
        <v>134</v>
      </c>
      <c r="G3" s="17" t="s">
        <v>133</v>
      </c>
      <c r="H3" s="173" t="s">
        <v>129</v>
      </c>
      <c r="I3" s="174"/>
      <c r="J3" s="175"/>
      <c r="K3" s="17" t="s">
        <v>132</v>
      </c>
      <c r="L3" s="17" t="s">
        <v>131</v>
      </c>
      <c r="M3" s="17" t="s">
        <v>130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27545</v>
      </c>
      <c r="F4" s="72">
        <f t="shared" ref="F4:M4" si="0">F5+F8+F47</f>
        <v>27874</v>
      </c>
      <c r="G4" s="72">
        <f t="shared" si="0"/>
        <v>15175</v>
      </c>
      <c r="H4" s="73">
        <f t="shared" si="0"/>
        <v>15795</v>
      </c>
      <c r="I4" s="72">
        <f t="shared" si="0"/>
        <v>16744</v>
      </c>
      <c r="J4" s="74">
        <f t="shared" si="0"/>
        <v>16744</v>
      </c>
      <c r="K4" s="72">
        <f t="shared" si="0"/>
        <v>15154</v>
      </c>
      <c r="L4" s="72">
        <f t="shared" si="0"/>
        <v>16178</v>
      </c>
      <c r="M4" s="72">
        <f t="shared" si="0"/>
        <v>17335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21036</v>
      </c>
      <c r="F5" s="100">
        <f t="shared" ref="F5:M5" si="1">SUM(F6:F7)</f>
        <v>22553</v>
      </c>
      <c r="G5" s="100">
        <f t="shared" si="1"/>
        <v>10498</v>
      </c>
      <c r="H5" s="101">
        <f t="shared" si="1"/>
        <v>11896</v>
      </c>
      <c r="I5" s="100">
        <f t="shared" si="1"/>
        <v>11895</v>
      </c>
      <c r="J5" s="102">
        <f t="shared" si="1"/>
        <v>11895</v>
      </c>
      <c r="K5" s="100">
        <f t="shared" si="1"/>
        <v>12177</v>
      </c>
      <c r="L5" s="100">
        <f t="shared" si="1"/>
        <v>12835</v>
      </c>
      <c r="M5" s="100">
        <f t="shared" si="1"/>
        <v>13515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18428</v>
      </c>
      <c r="F6" s="79">
        <v>19686</v>
      </c>
      <c r="G6" s="79">
        <v>9160</v>
      </c>
      <c r="H6" s="80">
        <v>10461</v>
      </c>
      <c r="I6" s="79">
        <v>10459</v>
      </c>
      <c r="J6" s="81">
        <v>10459</v>
      </c>
      <c r="K6" s="79">
        <v>10657</v>
      </c>
      <c r="L6" s="79">
        <v>11232</v>
      </c>
      <c r="M6" s="79">
        <v>11828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2608</v>
      </c>
      <c r="F7" s="93">
        <v>2867</v>
      </c>
      <c r="G7" s="93">
        <v>1338</v>
      </c>
      <c r="H7" s="94">
        <v>1435</v>
      </c>
      <c r="I7" s="93">
        <v>1436</v>
      </c>
      <c r="J7" s="95">
        <v>1436</v>
      </c>
      <c r="K7" s="93">
        <v>1520</v>
      </c>
      <c r="L7" s="93">
        <v>1603</v>
      </c>
      <c r="M7" s="93">
        <v>1687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6509</v>
      </c>
      <c r="F8" s="100">
        <f t="shared" ref="F8:M8" si="2">SUM(F9:F46)</f>
        <v>5321</v>
      </c>
      <c r="G8" s="100">
        <f t="shared" si="2"/>
        <v>4677</v>
      </c>
      <c r="H8" s="101">
        <f t="shared" si="2"/>
        <v>3899</v>
      </c>
      <c r="I8" s="100">
        <f t="shared" si="2"/>
        <v>4849</v>
      </c>
      <c r="J8" s="102">
        <f t="shared" si="2"/>
        <v>4849</v>
      </c>
      <c r="K8" s="100">
        <f t="shared" si="2"/>
        <v>2977</v>
      </c>
      <c r="L8" s="100">
        <f t="shared" si="2"/>
        <v>3343</v>
      </c>
      <c r="M8" s="100">
        <f t="shared" si="2"/>
        <v>3820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863</v>
      </c>
      <c r="F10" s="86">
        <v>475</v>
      </c>
      <c r="G10" s="86">
        <v>164</v>
      </c>
      <c r="H10" s="87">
        <v>225</v>
      </c>
      <c r="I10" s="86">
        <v>1627</v>
      </c>
      <c r="J10" s="88">
        <v>1627</v>
      </c>
      <c r="K10" s="86">
        <v>202</v>
      </c>
      <c r="L10" s="86">
        <v>208</v>
      </c>
      <c r="M10" s="86">
        <v>218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17</v>
      </c>
      <c r="G11" s="86">
        <v>0</v>
      </c>
      <c r="H11" s="87">
        <v>0</v>
      </c>
      <c r="I11" s="86">
        <v>0</v>
      </c>
      <c r="J11" s="88">
        <v>0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750</v>
      </c>
      <c r="F14" s="86">
        <v>786</v>
      </c>
      <c r="G14" s="86">
        <v>108</v>
      </c>
      <c r="H14" s="87">
        <v>128</v>
      </c>
      <c r="I14" s="86">
        <v>128</v>
      </c>
      <c r="J14" s="88">
        <v>128</v>
      </c>
      <c r="K14" s="86">
        <v>107</v>
      </c>
      <c r="L14" s="86">
        <v>139</v>
      </c>
      <c r="M14" s="86">
        <v>146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0</v>
      </c>
      <c r="G15" s="86">
        <v>0</v>
      </c>
      <c r="H15" s="87">
        <v>0</v>
      </c>
      <c r="I15" s="86">
        <v>0</v>
      </c>
      <c r="J15" s="88">
        <v>0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403</v>
      </c>
      <c r="F17" s="86">
        <v>90</v>
      </c>
      <c r="G17" s="86">
        <v>200</v>
      </c>
      <c r="H17" s="87">
        <v>1174</v>
      </c>
      <c r="I17" s="86">
        <v>128</v>
      </c>
      <c r="J17" s="88">
        <v>128</v>
      </c>
      <c r="K17" s="86">
        <v>743</v>
      </c>
      <c r="L17" s="86">
        <v>772</v>
      </c>
      <c r="M17" s="86">
        <v>1120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229</v>
      </c>
      <c r="F22" s="86">
        <v>323</v>
      </c>
      <c r="G22" s="86">
        <v>1217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36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60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0</v>
      </c>
      <c r="I37" s="86">
        <v>250</v>
      </c>
      <c r="J37" s="88">
        <v>250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29</v>
      </c>
      <c r="F38" s="86">
        <v>19</v>
      </c>
      <c r="G38" s="86">
        <v>0</v>
      </c>
      <c r="H38" s="87">
        <v>0</v>
      </c>
      <c r="I38" s="86">
        <v>0</v>
      </c>
      <c r="J38" s="88">
        <v>0</v>
      </c>
      <c r="K38" s="86">
        <v>0</v>
      </c>
      <c r="L38" s="86">
        <v>0</v>
      </c>
      <c r="M38" s="86">
        <v>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2776</v>
      </c>
      <c r="F42" s="86">
        <v>2763</v>
      </c>
      <c r="G42" s="86">
        <v>2211</v>
      </c>
      <c r="H42" s="87">
        <v>1725</v>
      </c>
      <c r="I42" s="86">
        <v>2098</v>
      </c>
      <c r="J42" s="88">
        <v>2098</v>
      </c>
      <c r="K42" s="86">
        <v>1382</v>
      </c>
      <c r="L42" s="86">
        <v>1533</v>
      </c>
      <c r="M42" s="86">
        <v>1611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0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39</v>
      </c>
      <c r="F44" s="86">
        <v>244</v>
      </c>
      <c r="G44" s="86">
        <v>100</v>
      </c>
      <c r="H44" s="87">
        <v>233</v>
      </c>
      <c r="I44" s="86">
        <v>193</v>
      </c>
      <c r="J44" s="88">
        <v>193</v>
      </c>
      <c r="K44" s="86">
        <v>277</v>
      </c>
      <c r="L44" s="86">
        <v>343</v>
      </c>
      <c r="M44" s="86">
        <v>360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1420</v>
      </c>
      <c r="F45" s="86">
        <v>604</v>
      </c>
      <c r="G45" s="86">
        <v>581</v>
      </c>
      <c r="H45" s="87">
        <v>414</v>
      </c>
      <c r="I45" s="86">
        <v>425</v>
      </c>
      <c r="J45" s="88">
        <v>425</v>
      </c>
      <c r="K45" s="86">
        <v>266</v>
      </c>
      <c r="L45" s="86">
        <v>348</v>
      </c>
      <c r="M45" s="86">
        <v>365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69766</v>
      </c>
      <c r="F51" s="72">
        <f t="shared" ref="F51:M51" si="4">F52+F59+F62+F63+F64+F72+F73</f>
        <v>80767</v>
      </c>
      <c r="G51" s="72">
        <f t="shared" si="4"/>
        <v>69000</v>
      </c>
      <c r="H51" s="73">
        <f t="shared" si="4"/>
        <v>137300</v>
      </c>
      <c r="I51" s="72">
        <f t="shared" si="4"/>
        <v>138700</v>
      </c>
      <c r="J51" s="74">
        <f t="shared" si="4"/>
        <v>138700</v>
      </c>
      <c r="K51" s="72">
        <f t="shared" si="4"/>
        <v>146473</v>
      </c>
      <c r="L51" s="72">
        <f t="shared" si="4"/>
        <v>148695</v>
      </c>
      <c r="M51" s="72">
        <f t="shared" si="4"/>
        <v>156130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600</v>
      </c>
      <c r="F52" s="79">
        <f t="shared" ref="F52:M52" si="5">F53+F56</f>
        <v>700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600</v>
      </c>
      <c r="F56" s="93">
        <f t="shared" ref="F56:M56" si="7">SUM(F57:F58)</f>
        <v>700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600</v>
      </c>
      <c r="F57" s="79">
        <v>700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68820</v>
      </c>
      <c r="F59" s="100">
        <f t="shared" ref="F59:M59" si="8">SUM(F60:F61)</f>
        <v>80000</v>
      </c>
      <c r="G59" s="100">
        <f t="shared" si="8"/>
        <v>69000</v>
      </c>
      <c r="H59" s="101">
        <f t="shared" si="8"/>
        <v>137300</v>
      </c>
      <c r="I59" s="100">
        <f t="shared" si="8"/>
        <v>138700</v>
      </c>
      <c r="J59" s="102">
        <f t="shared" si="8"/>
        <v>138700</v>
      </c>
      <c r="K59" s="100">
        <f t="shared" si="8"/>
        <v>146473</v>
      </c>
      <c r="L59" s="100">
        <f t="shared" si="8"/>
        <v>148695</v>
      </c>
      <c r="M59" s="100">
        <f t="shared" si="8"/>
        <v>156130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68820</v>
      </c>
      <c r="F61" s="93">
        <v>80000</v>
      </c>
      <c r="G61" s="93">
        <v>69000</v>
      </c>
      <c r="H61" s="94">
        <v>137300</v>
      </c>
      <c r="I61" s="93">
        <v>138700</v>
      </c>
      <c r="J61" s="95">
        <v>138700</v>
      </c>
      <c r="K61" s="93">
        <v>146473</v>
      </c>
      <c r="L61" s="93">
        <v>148695</v>
      </c>
      <c r="M61" s="93">
        <v>156130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346</v>
      </c>
      <c r="F73" s="86">
        <f t="shared" ref="F73:M73" si="12">SUM(F74:F75)</f>
        <v>67</v>
      </c>
      <c r="G73" s="86">
        <f t="shared" si="12"/>
        <v>0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346</v>
      </c>
      <c r="F74" s="79">
        <v>67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0</v>
      </c>
      <c r="F77" s="72">
        <f t="shared" ref="F77:M77" si="13">F78+F81+F84+F85+F86+F87+F88</f>
        <v>62</v>
      </c>
      <c r="G77" s="72">
        <f t="shared" si="13"/>
        <v>0</v>
      </c>
      <c r="H77" s="73">
        <f t="shared" si="13"/>
        <v>0</v>
      </c>
      <c r="I77" s="72">
        <f t="shared" si="13"/>
        <v>0</v>
      </c>
      <c r="J77" s="74">
        <f t="shared" si="13"/>
        <v>0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62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62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0</v>
      </c>
      <c r="G81" s="86">
        <f t="shared" si="15"/>
        <v>0</v>
      </c>
      <c r="H81" s="87">
        <f t="shared" si="15"/>
        <v>0</v>
      </c>
      <c r="I81" s="86">
        <f t="shared" si="15"/>
        <v>0</v>
      </c>
      <c r="J81" s="88">
        <f t="shared" si="15"/>
        <v>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0</v>
      </c>
      <c r="G83" s="93">
        <v>0</v>
      </c>
      <c r="H83" s="94">
        <v>0</v>
      </c>
      <c r="I83" s="93">
        <v>0</v>
      </c>
      <c r="J83" s="95">
        <v>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97311</v>
      </c>
      <c r="F92" s="46">
        <f t="shared" ref="F92:M92" si="16">F4+F51+F77+F90</f>
        <v>108703</v>
      </c>
      <c r="G92" s="46">
        <f t="shared" si="16"/>
        <v>84175</v>
      </c>
      <c r="H92" s="47">
        <f t="shared" si="16"/>
        <v>153095</v>
      </c>
      <c r="I92" s="46">
        <f t="shared" si="16"/>
        <v>155444</v>
      </c>
      <c r="J92" s="48">
        <f t="shared" si="16"/>
        <v>155444</v>
      </c>
      <c r="K92" s="46">
        <f t="shared" si="16"/>
        <v>161627</v>
      </c>
      <c r="L92" s="46">
        <f t="shared" si="16"/>
        <v>164873</v>
      </c>
      <c r="M92" s="46">
        <f t="shared" si="16"/>
        <v>173465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51" customFormat="1" ht="15.75" customHeight="1" x14ac:dyDescent="0.2">
      <c r="A1" s="1" t="s">
        <v>163</v>
      </c>
      <c r="B1" s="2"/>
      <c r="C1" s="50"/>
      <c r="D1" s="50"/>
      <c r="E1" s="50"/>
      <c r="F1" s="50"/>
      <c r="G1" s="50"/>
      <c r="H1" s="50"/>
      <c r="I1" s="50"/>
      <c r="J1" s="50"/>
      <c r="K1" s="50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135</v>
      </c>
      <c r="D3" s="17" t="s">
        <v>134</v>
      </c>
      <c r="E3" s="17" t="s">
        <v>133</v>
      </c>
      <c r="F3" s="173" t="s">
        <v>129</v>
      </c>
      <c r="G3" s="174"/>
      <c r="H3" s="175"/>
      <c r="I3" s="17" t="s">
        <v>132</v>
      </c>
      <c r="J3" s="17" t="s">
        <v>131</v>
      </c>
      <c r="K3" s="17" t="s">
        <v>130</v>
      </c>
      <c r="Z3" s="54" t="s">
        <v>32</v>
      </c>
    </row>
    <row r="4" spans="1:27" s="14" customFormat="1" ht="12.75" customHeight="1" x14ac:dyDescent="0.25">
      <c r="A4" s="25"/>
      <c r="B4" s="55" t="s">
        <v>122</v>
      </c>
      <c r="C4" s="33">
        <v>278189</v>
      </c>
      <c r="D4" s="33">
        <v>262765</v>
      </c>
      <c r="E4" s="33">
        <v>283620</v>
      </c>
      <c r="F4" s="27">
        <v>299008</v>
      </c>
      <c r="G4" s="28">
        <v>315023</v>
      </c>
      <c r="H4" s="29">
        <v>315023</v>
      </c>
      <c r="I4" s="33">
        <v>310373</v>
      </c>
      <c r="J4" s="33">
        <v>336771</v>
      </c>
      <c r="K4" s="33">
        <v>358812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146</v>
      </c>
      <c r="C5" s="33">
        <v>317182</v>
      </c>
      <c r="D5" s="33">
        <v>340087</v>
      </c>
      <c r="E5" s="33">
        <v>317661</v>
      </c>
      <c r="F5" s="32">
        <v>431594</v>
      </c>
      <c r="G5" s="33">
        <v>433326</v>
      </c>
      <c r="H5" s="34">
        <v>433326</v>
      </c>
      <c r="I5" s="33">
        <v>429032</v>
      </c>
      <c r="J5" s="33">
        <v>446538</v>
      </c>
      <c r="K5" s="33">
        <v>461866</v>
      </c>
      <c r="Z5" s="53">
        <f t="shared" si="0"/>
        <v>1</v>
      </c>
      <c r="AA5" s="30">
        <v>2</v>
      </c>
    </row>
    <row r="6" spans="1:27" s="14" customFormat="1" ht="12.75" customHeight="1" x14ac:dyDescent="0.25">
      <c r="A6" s="25"/>
      <c r="B6" s="56" t="s">
        <v>145</v>
      </c>
      <c r="C6" s="33">
        <v>168389</v>
      </c>
      <c r="D6" s="33">
        <v>155387</v>
      </c>
      <c r="E6" s="33">
        <v>188747</v>
      </c>
      <c r="F6" s="32">
        <v>190250</v>
      </c>
      <c r="G6" s="33">
        <v>196354</v>
      </c>
      <c r="H6" s="34">
        <v>196354</v>
      </c>
      <c r="I6" s="33">
        <v>211137</v>
      </c>
      <c r="J6" s="33">
        <v>221968</v>
      </c>
      <c r="K6" s="33">
        <v>235820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144</v>
      </c>
      <c r="C7" s="33">
        <v>97311</v>
      </c>
      <c r="D7" s="33">
        <v>108703</v>
      </c>
      <c r="E7" s="33">
        <v>84175</v>
      </c>
      <c r="F7" s="32">
        <v>153095</v>
      </c>
      <c r="G7" s="33">
        <v>155444</v>
      </c>
      <c r="H7" s="34">
        <v>155444</v>
      </c>
      <c r="I7" s="33">
        <v>161627</v>
      </c>
      <c r="J7" s="33">
        <v>164873</v>
      </c>
      <c r="K7" s="33">
        <v>173465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143</v>
      </c>
      <c r="C8" s="33">
        <v>0</v>
      </c>
      <c r="D8" s="33">
        <v>0</v>
      </c>
      <c r="E8" s="33">
        <v>0</v>
      </c>
      <c r="F8" s="32">
        <v>0</v>
      </c>
      <c r="G8" s="33">
        <v>0</v>
      </c>
      <c r="H8" s="34">
        <v>0</v>
      </c>
      <c r="I8" s="33">
        <v>0</v>
      </c>
      <c r="J8" s="33">
        <v>0</v>
      </c>
      <c r="K8" s="33">
        <v>0</v>
      </c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142</v>
      </c>
      <c r="C9" s="33">
        <v>0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141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148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149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126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127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125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128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124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147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861071</v>
      </c>
      <c r="D19" s="46">
        <f t="shared" ref="D19:K19" si="1">SUM(D4:D18)</f>
        <v>866942</v>
      </c>
      <c r="E19" s="46">
        <f t="shared" si="1"/>
        <v>874203</v>
      </c>
      <c r="F19" s="47">
        <f t="shared" si="1"/>
        <v>1073947</v>
      </c>
      <c r="G19" s="46">
        <f t="shared" si="1"/>
        <v>1100147</v>
      </c>
      <c r="H19" s="48">
        <f t="shared" si="1"/>
        <v>1100147</v>
      </c>
      <c r="I19" s="46">
        <f t="shared" si="1"/>
        <v>1112169</v>
      </c>
      <c r="J19" s="46">
        <f t="shared" si="1"/>
        <v>1170150</v>
      </c>
      <c r="K19" s="46">
        <f t="shared" si="1"/>
        <v>1229963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164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135</v>
      </c>
      <c r="D3" s="17" t="s">
        <v>134</v>
      </c>
      <c r="E3" s="17" t="s">
        <v>133</v>
      </c>
      <c r="F3" s="173" t="s">
        <v>129</v>
      </c>
      <c r="G3" s="174"/>
      <c r="H3" s="175"/>
      <c r="I3" s="17" t="s">
        <v>132</v>
      </c>
      <c r="J3" s="17" t="s">
        <v>131</v>
      </c>
      <c r="K3" s="17" t="s">
        <v>130</v>
      </c>
    </row>
    <row r="4" spans="1:27" s="23" customFormat="1" ht="12.75" customHeight="1" x14ac:dyDescent="0.25">
      <c r="A4" s="18"/>
      <c r="B4" s="19" t="s">
        <v>6</v>
      </c>
      <c r="C4" s="20">
        <f>SUM(C5:C7)</f>
        <v>524555</v>
      </c>
      <c r="D4" s="20">
        <f t="shared" ref="D4:K4" si="0">SUM(D5:D7)</f>
        <v>529323</v>
      </c>
      <c r="E4" s="20">
        <f t="shared" si="0"/>
        <v>540419</v>
      </c>
      <c r="F4" s="21">
        <f t="shared" si="0"/>
        <v>568541</v>
      </c>
      <c r="G4" s="20">
        <f t="shared" si="0"/>
        <v>580479</v>
      </c>
      <c r="H4" s="22">
        <f t="shared" si="0"/>
        <v>580479</v>
      </c>
      <c r="I4" s="20">
        <f t="shared" si="0"/>
        <v>651029</v>
      </c>
      <c r="J4" s="20">
        <f t="shared" si="0"/>
        <v>688678</v>
      </c>
      <c r="K4" s="20">
        <f t="shared" si="0"/>
        <v>729989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380529</v>
      </c>
      <c r="D5" s="28">
        <v>353540</v>
      </c>
      <c r="E5" s="28">
        <v>375991</v>
      </c>
      <c r="F5" s="27">
        <v>402215</v>
      </c>
      <c r="G5" s="28">
        <v>404235</v>
      </c>
      <c r="H5" s="29">
        <v>404235</v>
      </c>
      <c r="I5" s="28">
        <v>451821</v>
      </c>
      <c r="J5" s="28">
        <v>476219</v>
      </c>
      <c r="K5" s="29">
        <v>501459</v>
      </c>
      <c r="AA5" s="30">
        <v>2</v>
      </c>
    </row>
    <row r="6" spans="1:27" s="14" customFormat="1" ht="12.75" customHeight="1" x14ac:dyDescent="0.25">
      <c r="A6" s="31"/>
      <c r="B6" s="26" t="s">
        <v>9</v>
      </c>
      <c r="C6" s="32">
        <v>143642</v>
      </c>
      <c r="D6" s="33">
        <v>175783</v>
      </c>
      <c r="E6" s="33">
        <v>163704</v>
      </c>
      <c r="F6" s="32">
        <v>165924</v>
      </c>
      <c r="G6" s="33">
        <v>175519</v>
      </c>
      <c r="H6" s="34">
        <v>175519</v>
      </c>
      <c r="I6" s="33">
        <v>198803</v>
      </c>
      <c r="J6" s="33">
        <v>212043</v>
      </c>
      <c r="K6" s="34">
        <v>228093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384</v>
      </c>
      <c r="D7" s="36">
        <v>0</v>
      </c>
      <c r="E7" s="36">
        <v>724</v>
      </c>
      <c r="F7" s="35">
        <v>402</v>
      </c>
      <c r="G7" s="36">
        <v>725</v>
      </c>
      <c r="H7" s="37">
        <v>725</v>
      </c>
      <c r="I7" s="36">
        <v>405</v>
      </c>
      <c r="J7" s="36">
        <v>416</v>
      </c>
      <c r="K7" s="37">
        <v>437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325281</v>
      </c>
      <c r="D8" s="20">
        <f t="shared" ref="D8:K8" si="1">SUM(D9:D15)</f>
        <v>330137</v>
      </c>
      <c r="E8" s="20">
        <f t="shared" si="1"/>
        <v>324477</v>
      </c>
      <c r="F8" s="21">
        <f t="shared" si="1"/>
        <v>491187</v>
      </c>
      <c r="G8" s="20">
        <f t="shared" si="1"/>
        <v>500232</v>
      </c>
      <c r="H8" s="22">
        <f t="shared" si="1"/>
        <v>500232</v>
      </c>
      <c r="I8" s="20">
        <f t="shared" si="1"/>
        <v>450468</v>
      </c>
      <c r="J8" s="20">
        <f t="shared" si="1"/>
        <v>467335</v>
      </c>
      <c r="K8" s="20">
        <f t="shared" si="1"/>
        <v>482200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600</v>
      </c>
      <c r="D9" s="28">
        <v>1768</v>
      </c>
      <c r="E9" s="28">
        <v>2453</v>
      </c>
      <c r="F9" s="27">
        <v>2820</v>
      </c>
      <c r="G9" s="28">
        <v>2820</v>
      </c>
      <c r="H9" s="29">
        <v>2820</v>
      </c>
      <c r="I9" s="28">
        <v>3572</v>
      </c>
      <c r="J9" s="28">
        <v>3758</v>
      </c>
      <c r="K9" s="29">
        <v>3946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242738</v>
      </c>
      <c r="D10" s="33">
        <v>245969</v>
      </c>
      <c r="E10" s="33">
        <v>238000</v>
      </c>
      <c r="F10" s="32">
        <v>480259</v>
      </c>
      <c r="G10" s="33">
        <v>487166</v>
      </c>
      <c r="H10" s="34">
        <v>487166</v>
      </c>
      <c r="I10" s="33">
        <v>437891</v>
      </c>
      <c r="J10" s="33">
        <v>454154</v>
      </c>
      <c r="K10" s="34">
        <v>468360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85</v>
      </c>
      <c r="E13" s="33">
        <v>134</v>
      </c>
      <c r="F13" s="32">
        <v>209</v>
      </c>
      <c r="G13" s="33">
        <v>209</v>
      </c>
      <c r="H13" s="34">
        <v>209</v>
      </c>
      <c r="I13" s="33">
        <v>221</v>
      </c>
      <c r="J13" s="33">
        <v>227</v>
      </c>
      <c r="K13" s="34">
        <v>239</v>
      </c>
    </row>
    <row r="14" spans="1:27" s="14" customFormat="1" ht="12.75" customHeight="1" x14ac:dyDescent="0.25">
      <c r="A14" s="25"/>
      <c r="B14" s="26" t="s">
        <v>19</v>
      </c>
      <c r="C14" s="32">
        <v>73000</v>
      </c>
      <c r="D14" s="33">
        <v>73000</v>
      </c>
      <c r="E14" s="33">
        <v>74000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8943</v>
      </c>
      <c r="D15" s="36">
        <v>9315</v>
      </c>
      <c r="E15" s="36">
        <v>9890</v>
      </c>
      <c r="F15" s="35">
        <v>7899</v>
      </c>
      <c r="G15" s="36">
        <v>10037</v>
      </c>
      <c r="H15" s="37">
        <v>10037</v>
      </c>
      <c r="I15" s="36">
        <v>8784</v>
      </c>
      <c r="J15" s="36">
        <v>9196</v>
      </c>
      <c r="K15" s="37">
        <v>9655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11235</v>
      </c>
      <c r="D16" s="20">
        <f t="shared" ref="D16:K16" si="2">SUM(D17:D23)</f>
        <v>7482</v>
      </c>
      <c r="E16" s="20">
        <f t="shared" si="2"/>
        <v>9307</v>
      </c>
      <c r="F16" s="21">
        <f t="shared" si="2"/>
        <v>14219</v>
      </c>
      <c r="G16" s="20">
        <f t="shared" si="2"/>
        <v>19436</v>
      </c>
      <c r="H16" s="22">
        <f t="shared" si="2"/>
        <v>19436</v>
      </c>
      <c r="I16" s="20">
        <f t="shared" si="2"/>
        <v>10672</v>
      </c>
      <c r="J16" s="20">
        <f t="shared" si="2"/>
        <v>14137</v>
      </c>
      <c r="K16" s="20">
        <f t="shared" si="2"/>
        <v>17774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62</v>
      </c>
      <c r="E17" s="28">
        <v>138</v>
      </c>
      <c r="F17" s="27">
        <v>3102</v>
      </c>
      <c r="G17" s="28">
        <v>3102</v>
      </c>
      <c r="H17" s="29">
        <v>3102</v>
      </c>
      <c r="I17" s="28">
        <v>3273</v>
      </c>
      <c r="J17" s="28">
        <v>3365</v>
      </c>
      <c r="K17" s="29">
        <v>3533</v>
      </c>
    </row>
    <row r="18" spans="1:11" s="14" customFormat="1" ht="12.75" customHeight="1" x14ac:dyDescent="0.25">
      <c r="A18" s="25"/>
      <c r="B18" s="26" t="s">
        <v>23</v>
      </c>
      <c r="C18" s="32">
        <v>11235</v>
      </c>
      <c r="D18" s="33">
        <v>7420</v>
      </c>
      <c r="E18" s="33">
        <v>9169</v>
      </c>
      <c r="F18" s="32">
        <v>11117</v>
      </c>
      <c r="G18" s="33">
        <v>16334</v>
      </c>
      <c r="H18" s="34">
        <v>16334</v>
      </c>
      <c r="I18" s="33">
        <v>7399</v>
      </c>
      <c r="J18" s="33">
        <v>10772</v>
      </c>
      <c r="K18" s="34">
        <v>14241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861071</v>
      </c>
      <c r="D26" s="46">
        <f t="shared" ref="D26:K26" si="3">+D4+D8+D16+D24</f>
        <v>866942</v>
      </c>
      <c r="E26" s="46">
        <f t="shared" si="3"/>
        <v>874203</v>
      </c>
      <c r="F26" s="47">
        <f t="shared" si="3"/>
        <v>1073947</v>
      </c>
      <c r="G26" s="46">
        <f t="shared" si="3"/>
        <v>1100147</v>
      </c>
      <c r="H26" s="48">
        <f t="shared" si="3"/>
        <v>1100147</v>
      </c>
      <c r="I26" s="46">
        <f t="shared" si="3"/>
        <v>1112169</v>
      </c>
      <c r="J26" s="46">
        <f t="shared" si="3"/>
        <v>1170150</v>
      </c>
      <c r="K26" s="46">
        <f t="shared" si="3"/>
        <v>1229963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165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135</v>
      </c>
      <c r="D3" s="17" t="s">
        <v>134</v>
      </c>
      <c r="E3" s="17" t="s">
        <v>133</v>
      </c>
      <c r="F3" s="173" t="s">
        <v>129</v>
      </c>
      <c r="G3" s="174"/>
      <c r="H3" s="175"/>
      <c r="I3" s="17" t="s">
        <v>132</v>
      </c>
      <c r="J3" s="17" t="s">
        <v>131</v>
      </c>
      <c r="K3" s="17" t="s">
        <v>130</v>
      </c>
      <c r="Z3" s="54" t="s">
        <v>32</v>
      </c>
    </row>
    <row r="4" spans="1:27" s="14" customFormat="1" ht="12.75" customHeight="1" x14ac:dyDescent="0.25">
      <c r="A4" s="25"/>
      <c r="B4" s="56" t="s">
        <v>150</v>
      </c>
      <c r="C4" s="33">
        <v>5995</v>
      </c>
      <c r="D4" s="33">
        <v>5076</v>
      </c>
      <c r="E4" s="33">
        <v>5292</v>
      </c>
      <c r="F4" s="27">
        <v>6306</v>
      </c>
      <c r="G4" s="28">
        <v>6307</v>
      </c>
      <c r="H4" s="29">
        <v>6307</v>
      </c>
      <c r="I4" s="33">
        <v>6412</v>
      </c>
      <c r="J4" s="33">
        <v>7080</v>
      </c>
      <c r="K4" s="33">
        <v>7449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151</v>
      </c>
      <c r="C5" s="33">
        <v>2043</v>
      </c>
      <c r="D5" s="33">
        <v>9202</v>
      </c>
      <c r="E5" s="33">
        <v>16266</v>
      </c>
      <c r="F5" s="32">
        <v>3417</v>
      </c>
      <c r="G5" s="33">
        <v>3476</v>
      </c>
      <c r="H5" s="34">
        <v>3476</v>
      </c>
      <c r="I5" s="33">
        <v>3750</v>
      </c>
      <c r="J5" s="33">
        <v>4097</v>
      </c>
      <c r="K5" s="33">
        <v>4311</v>
      </c>
      <c r="Z5" s="53">
        <f t="shared" si="0"/>
        <v>1</v>
      </c>
      <c r="AA5" s="30">
        <v>3</v>
      </c>
    </row>
    <row r="6" spans="1:27" s="14" customFormat="1" ht="12.75" customHeight="1" x14ac:dyDescent="0.25">
      <c r="A6" s="25"/>
      <c r="B6" s="56" t="s">
        <v>152</v>
      </c>
      <c r="C6" s="33">
        <v>70260</v>
      </c>
      <c r="D6" s="33">
        <v>50184</v>
      </c>
      <c r="E6" s="33">
        <v>55693</v>
      </c>
      <c r="F6" s="32">
        <v>60672</v>
      </c>
      <c r="G6" s="33">
        <v>66063</v>
      </c>
      <c r="H6" s="34">
        <v>66063</v>
      </c>
      <c r="I6" s="33">
        <v>66358</v>
      </c>
      <c r="J6" s="33">
        <v>69712</v>
      </c>
      <c r="K6" s="33">
        <v>74168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153</v>
      </c>
      <c r="C7" s="33">
        <v>199891</v>
      </c>
      <c r="D7" s="33">
        <v>198303</v>
      </c>
      <c r="E7" s="33">
        <v>206369</v>
      </c>
      <c r="F7" s="32">
        <v>228613</v>
      </c>
      <c r="G7" s="33">
        <v>239177</v>
      </c>
      <c r="H7" s="34">
        <v>239177</v>
      </c>
      <c r="I7" s="33">
        <v>233853</v>
      </c>
      <c r="J7" s="33">
        <v>255882</v>
      </c>
      <c r="K7" s="33">
        <v>272884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278189</v>
      </c>
      <c r="D19" s="46">
        <f t="shared" ref="D19:K19" si="1">SUM(D4:D18)</f>
        <v>262765</v>
      </c>
      <c r="E19" s="46">
        <f t="shared" si="1"/>
        <v>283620</v>
      </c>
      <c r="F19" s="47">
        <f t="shared" si="1"/>
        <v>299008</v>
      </c>
      <c r="G19" s="46">
        <f t="shared" si="1"/>
        <v>315023</v>
      </c>
      <c r="H19" s="48">
        <f t="shared" si="1"/>
        <v>315023</v>
      </c>
      <c r="I19" s="46">
        <f t="shared" si="1"/>
        <v>310373</v>
      </c>
      <c r="J19" s="46">
        <f t="shared" si="1"/>
        <v>336771</v>
      </c>
      <c r="K19" s="46">
        <f t="shared" si="1"/>
        <v>358812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166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135</v>
      </c>
      <c r="D3" s="17" t="s">
        <v>134</v>
      </c>
      <c r="E3" s="17" t="s">
        <v>133</v>
      </c>
      <c r="F3" s="173" t="s">
        <v>129</v>
      </c>
      <c r="G3" s="174"/>
      <c r="H3" s="175"/>
      <c r="I3" s="17" t="s">
        <v>132</v>
      </c>
      <c r="J3" s="17" t="s">
        <v>131</v>
      </c>
      <c r="K3" s="17" t="s">
        <v>130</v>
      </c>
    </row>
    <row r="4" spans="1:27" s="23" customFormat="1" ht="12.75" customHeight="1" x14ac:dyDescent="0.25">
      <c r="A4" s="18"/>
      <c r="B4" s="19" t="s">
        <v>6</v>
      </c>
      <c r="C4" s="20">
        <f>SUM(C5:C7)</f>
        <v>260294</v>
      </c>
      <c r="D4" s="20">
        <f t="shared" ref="D4:K4" si="0">SUM(D5:D7)</f>
        <v>249450</v>
      </c>
      <c r="E4" s="20">
        <f t="shared" si="0"/>
        <v>267943</v>
      </c>
      <c r="F4" s="21">
        <f t="shared" si="0"/>
        <v>281857</v>
      </c>
      <c r="G4" s="20">
        <f t="shared" si="0"/>
        <v>290321</v>
      </c>
      <c r="H4" s="22">
        <f t="shared" si="0"/>
        <v>290321</v>
      </c>
      <c r="I4" s="20">
        <f t="shared" si="0"/>
        <v>292707</v>
      </c>
      <c r="J4" s="20">
        <f t="shared" si="0"/>
        <v>315291</v>
      </c>
      <c r="K4" s="20">
        <f t="shared" si="0"/>
        <v>334199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162078</v>
      </c>
      <c r="D5" s="28">
        <v>141233</v>
      </c>
      <c r="E5" s="28">
        <v>147663</v>
      </c>
      <c r="F5" s="27">
        <v>164243</v>
      </c>
      <c r="G5" s="28">
        <v>160243</v>
      </c>
      <c r="H5" s="29">
        <v>160243</v>
      </c>
      <c r="I5" s="28">
        <v>170477</v>
      </c>
      <c r="J5" s="28">
        <v>179683</v>
      </c>
      <c r="K5" s="29">
        <v>189207</v>
      </c>
      <c r="AA5" s="30">
        <v>3</v>
      </c>
    </row>
    <row r="6" spans="1:27" s="14" customFormat="1" ht="12.75" customHeight="1" x14ac:dyDescent="0.25">
      <c r="A6" s="31"/>
      <c r="B6" s="26" t="s">
        <v>9</v>
      </c>
      <c r="C6" s="32">
        <v>98216</v>
      </c>
      <c r="D6" s="33">
        <v>108217</v>
      </c>
      <c r="E6" s="33">
        <v>120280</v>
      </c>
      <c r="F6" s="32">
        <v>117614</v>
      </c>
      <c r="G6" s="33">
        <v>130078</v>
      </c>
      <c r="H6" s="34">
        <v>130078</v>
      </c>
      <c r="I6" s="33">
        <v>122230</v>
      </c>
      <c r="J6" s="33">
        <v>135608</v>
      </c>
      <c r="K6" s="34">
        <v>144992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7365</v>
      </c>
      <c r="D8" s="20">
        <f t="shared" ref="D8:K8" si="1">SUM(D9:D15)</f>
        <v>8545</v>
      </c>
      <c r="E8" s="20">
        <f t="shared" si="1"/>
        <v>9982</v>
      </c>
      <c r="F8" s="21">
        <f t="shared" si="1"/>
        <v>8490</v>
      </c>
      <c r="G8" s="20">
        <f t="shared" si="1"/>
        <v>11114</v>
      </c>
      <c r="H8" s="22">
        <f t="shared" si="1"/>
        <v>11114</v>
      </c>
      <c r="I8" s="20">
        <f t="shared" si="1"/>
        <v>10895</v>
      </c>
      <c r="J8" s="20">
        <f t="shared" si="1"/>
        <v>11350</v>
      </c>
      <c r="K8" s="20">
        <f t="shared" si="1"/>
        <v>11918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1068</v>
      </c>
      <c r="E9" s="28">
        <v>1553</v>
      </c>
      <c r="F9" s="27">
        <v>1800</v>
      </c>
      <c r="G9" s="28">
        <v>1800</v>
      </c>
      <c r="H9" s="29">
        <v>1800</v>
      </c>
      <c r="I9" s="28">
        <v>2500</v>
      </c>
      <c r="J9" s="28">
        <v>2656</v>
      </c>
      <c r="K9" s="29">
        <v>2789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1207</v>
      </c>
      <c r="H10" s="34">
        <v>1207</v>
      </c>
      <c r="I10" s="33">
        <v>1300</v>
      </c>
      <c r="J10" s="33">
        <v>1400</v>
      </c>
      <c r="K10" s="34">
        <v>1470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85</v>
      </c>
      <c r="E13" s="33">
        <v>134</v>
      </c>
      <c r="F13" s="32">
        <v>209</v>
      </c>
      <c r="G13" s="33">
        <v>209</v>
      </c>
      <c r="H13" s="34">
        <v>209</v>
      </c>
      <c r="I13" s="33">
        <v>221</v>
      </c>
      <c r="J13" s="33">
        <v>227</v>
      </c>
      <c r="K13" s="34">
        <v>239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7365</v>
      </c>
      <c r="D15" s="36">
        <v>7392</v>
      </c>
      <c r="E15" s="36">
        <v>8295</v>
      </c>
      <c r="F15" s="35">
        <v>6481</v>
      </c>
      <c r="G15" s="36">
        <v>7898</v>
      </c>
      <c r="H15" s="37">
        <v>7898</v>
      </c>
      <c r="I15" s="36">
        <v>6874</v>
      </c>
      <c r="J15" s="36">
        <v>7067</v>
      </c>
      <c r="K15" s="37">
        <v>7420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10530</v>
      </c>
      <c r="D16" s="20">
        <f t="shared" ref="D16:K16" si="2">SUM(D17:D23)</f>
        <v>4770</v>
      </c>
      <c r="E16" s="20">
        <f t="shared" si="2"/>
        <v>5695</v>
      </c>
      <c r="F16" s="21">
        <f t="shared" si="2"/>
        <v>8661</v>
      </c>
      <c r="G16" s="20">
        <f t="shared" si="2"/>
        <v>13588</v>
      </c>
      <c r="H16" s="22">
        <f t="shared" si="2"/>
        <v>13588</v>
      </c>
      <c r="I16" s="20">
        <f t="shared" si="2"/>
        <v>6771</v>
      </c>
      <c r="J16" s="20">
        <f t="shared" si="2"/>
        <v>10130</v>
      </c>
      <c r="K16" s="20">
        <f t="shared" si="2"/>
        <v>12695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10530</v>
      </c>
      <c r="D18" s="33">
        <v>4770</v>
      </c>
      <c r="E18" s="33">
        <v>5695</v>
      </c>
      <c r="F18" s="32">
        <v>8661</v>
      </c>
      <c r="G18" s="33">
        <v>13588</v>
      </c>
      <c r="H18" s="34">
        <v>13588</v>
      </c>
      <c r="I18" s="33">
        <v>6771</v>
      </c>
      <c r="J18" s="33">
        <v>10130</v>
      </c>
      <c r="K18" s="34">
        <v>12695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278189</v>
      </c>
      <c r="D26" s="46">
        <f t="shared" ref="D26:K26" si="3">+D4+D8+D16+D24</f>
        <v>262765</v>
      </c>
      <c r="E26" s="46">
        <f t="shared" si="3"/>
        <v>283620</v>
      </c>
      <c r="F26" s="47">
        <f t="shared" si="3"/>
        <v>299008</v>
      </c>
      <c r="G26" s="46">
        <f t="shared" si="3"/>
        <v>315023</v>
      </c>
      <c r="H26" s="48">
        <f t="shared" si="3"/>
        <v>315023</v>
      </c>
      <c r="I26" s="46">
        <f t="shared" si="3"/>
        <v>310373</v>
      </c>
      <c r="J26" s="46">
        <f t="shared" si="3"/>
        <v>336771</v>
      </c>
      <c r="K26" s="46">
        <f t="shared" si="3"/>
        <v>358812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167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135</v>
      </c>
      <c r="D3" s="17" t="s">
        <v>134</v>
      </c>
      <c r="E3" s="17" t="s">
        <v>133</v>
      </c>
      <c r="F3" s="173" t="s">
        <v>129</v>
      </c>
      <c r="G3" s="174"/>
      <c r="H3" s="175"/>
      <c r="I3" s="17" t="s">
        <v>132</v>
      </c>
      <c r="J3" s="17" t="s">
        <v>131</v>
      </c>
      <c r="K3" s="17" t="s">
        <v>130</v>
      </c>
      <c r="Z3" s="54" t="s">
        <v>32</v>
      </c>
    </row>
    <row r="4" spans="1:27" s="14" customFormat="1" ht="12.75" customHeight="1" x14ac:dyDescent="0.25">
      <c r="A4" s="25"/>
      <c r="B4" s="56" t="s">
        <v>154</v>
      </c>
      <c r="C4" s="33">
        <v>182219</v>
      </c>
      <c r="D4" s="33">
        <v>177467</v>
      </c>
      <c r="E4" s="33">
        <v>185346</v>
      </c>
      <c r="F4" s="27">
        <v>327689</v>
      </c>
      <c r="G4" s="28">
        <v>327134</v>
      </c>
      <c r="H4" s="29">
        <v>327134</v>
      </c>
      <c r="I4" s="33">
        <v>314198</v>
      </c>
      <c r="J4" s="33">
        <v>329052</v>
      </c>
      <c r="K4" s="33">
        <v>337116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155</v>
      </c>
      <c r="C5" s="33">
        <v>50336</v>
      </c>
      <c r="D5" s="33">
        <v>45531</v>
      </c>
      <c r="E5" s="33">
        <v>46323</v>
      </c>
      <c r="F5" s="32">
        <v>16993</v>
      </c>
      <c r="G5" s="33">
        <v>16912</v>
      </c>
      <c r="H5" s="34">
        <v>16912</v>
      </c>
      <c r="I5" s="33">
        <v>18024</v>
      </c>
      <c r="J5" s="33">
        <v>20197</v>
      </c>
      <c r="K5" s="33">
        <v>21001</v>
      </c>
      <c r="Z5" s="53">
        <f t="shared" si="0"/>
        <v>1</v>
      </c>
      <c r="AA5" s="30">
        <v>4</v>
      </c>
    </row>
    <row r="6" spans="1:27" s="14" customFormat="1" ht="12.75" customHeight="1" x14ac:dyDescent="0.25">
      <c r="A6" s="25"/>
      <c r="B6" s="56" t="s">
        <v>156</v>
      </c>
      <c r="C6" s="33">
        <v>78388</v>
      </c>
      <c r="D6" s="33">
        <v>80561</v>
      </c>
      <c r="E6" s="33">
        <v>73297</v>
      </c>
      <c r="F6" s="32">
        <v>74046</v>
      </c>
      <c r="G6" s="33">
        <v>76724</v>
      </c>
      <c r="H6" s="34">
        <v>76724</v>
      </c>
      <c r="I6" s="33">
        <v>84489</v>
      </c>
      <c r="J6" s="33">
        <v>84273</v>
      </c>
      <c r="K6" s="33">
        <v>88907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157</v>
      </c>
      <c r="C7" s="33">
        <v>6239</v>
      </c>
      <c r="D7" s="33">
        <v>36528</v>
      </c>
      <c r="E7" s="33">
        <v>12695</v>
      </c>
      <c r="F7" s="32">
        <v>12866</v>
      </c>
      <c r="G7" s="33">
        <v>12556</v>
      </c>
      <c r="H7" s="34">
        <v>12556</v>
      </c>
      <c r="I7" s="33">
        <v>12321</v>
      </c>
      <c r="J7" s="33">
        <v>13016</v>
      </c>
      <c r="K7" s="33">
        <v>14842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317182</v>
      </c>
      <c r="D19" s="46">
        <f t="shared" ref="D19:K19" si="1">SUM(D4:D18)</f>
        <v>340087</v>
      </c>
      <c r="E19" s="46">
        <f t="shared" si="1"/>
        <v>317661</v>
      </c>
      <c r="F19" s="47">
        <f t="shared" si="1"/>
        <v>431594</v>
      </c>
      <c r="G19" s="46">
        <f t="shared" si="1"/>
        <v>433326</v>
      </c>
      <c r="H19" s="48">
        <f t="shared" si="1"/>
        <v>433326</v>
      </c>
      <c r="I19" s="46">
        <f t="shared" si="1"/>
        <v>429032</v>
      </c>
      <c r="J19" s="46">
        <f t="shared" si="1"/>
        <v>446538</v>
      </c>
      <c r="K19" s="46">
        <f t="shared" si="1"/>
        <v>461866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135</v>
      </c>
      <c r="D3" s="17" t="s">
        <v>134</v>
      </c>
      <c r="E3" s="17" t="s">
        <v>133</v>
      </c>
      <c r="F3" s="173" t="s">
        <v>129</v>
      </c>
      <c r="G3" s="174"/>
      <c r="H3" s="175"/>
      <c r="I3" s="17" t="s">
        <v>132</v>
      </c>
      <c r="J3" s="17" t="s">
        <v>131</v>
      </c>
      <c r="K3" s="17" t="s">
        <v>130</v>
      </c>
    </row>
    <row r="4" spans="1:27" s="23" customFormat="1" ht="12.75" customHeight="1" x14ac:dyDescent="0.25">
      <c r="A4" s="18"/>
      <c r="B4" s="19" t="s">
        <v>6</v>
      </c>
      <c r="C4" s="20">
        <f>SUM(C5:C7)</f>
        <v>70050</v>
      </c>
      <c r="D4" s="20">
        <f t="shared" ref="D4:K4" si="0">SUM(D5:D7)</f>
        <v>100899</v>
      </c>
      <c r="E4" s="20">
        <f t="shared" si="0"/>
        <v>74496</v>
      </c>
      <c r="F4" s="21">
        <f t="shared" si="0"/>
        <v>85333</v>
      </c>
      <c r="G4" s="20">
        <f t="shared" si="0"/>
        <v>82765</v>
      </c>
      <c r="H4" s="22">
        <f t="shared" si="0"/>
        <v>82765</v>
      </c>
      <c r="I4" s="20">
        <f t="shared" si="0"/>
        <v>135391</v>
      </c>
      <c r="J4" s="20">
        <f t="shared" si="0"/>
        <v>138857</v>
      </c>
      <c r="K4" s="20">
        <f t="shared" si="0"/>
        <v>147303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50350</v>
      </c>
      <c r="D5" s="28">
        <v>54971</v>
      </c>
      <c r="E5" s="28">
        <v>57444</v>
      </c>
      <c r="F5" s="27">
        <v>64432</v>
      </c>
      <c r="G5" s="28">
        <v>62432</v>
      </c>
      <c r="H5" s="29">
        <v>62432</v>
      </c>
      <c r="I5" s="28">
        <v>88643</v>
      </c>
      <c r="J5" s="28">
        <v>93429</v>
      </c>
      <c r="K5" s="29">
        <v>98381</v>
      </c>
      <c r="AA5" s="30">
        <v>4</v>
      </c>
    </row>
    <row r="6" spans="1:27" s="14" customFormat="1" ht="12.75" customHeight="1" x14ac:dyDescent="0.25">
      <c r="A6" s="31"/>
      <c r="B6" s="26" t="s">
        <v>9</v>
      </c>
      <c r="C6" s="32">
        <v>19700</v>
      </c>
      <c r="D6" s="33">
        <v>45928</v>
      </c>
      <c r="E6" s="33">
        <v>17052</v>
      </c>
      <c r="F6" s="32">
        <v>20901</v>
      </c>
      <c r="G6" s="33">
        <v>20333</v>
      </c>
      <c r="H6" s="34">
        <v>20333</v>
      </c>
      <c r="I6" s="33">
        <v>46748</v>
      </c>
      <c r="J6" s="33">
        <v>45428</v>
      </c>
      <c r="K6" s="34">
        <v>48922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247132</v>
      </c>
      <c r="D8" s="20">
        <f t="shared" ref="D8:K8" si="1">SUM(D9:D15)</f>
        <v>239188</v>
      </c>
      <c r="E8" s="20">
        <f t="shared" si="1"/>
        <v>243027</v>
      </c>
      <c r="F8" s="21">
        <f t="shared" si="1"/>
        <v>343159</v>
      </c>
      <c r="G8" s="20">
        <f t="shared" si="1"/>
        <v>347459</v>
      </c>
      <c r="H8" s="22">
        <f t="shared" si="1"/>
        <v>347459</v>
      </c>
      <c r="I8" s="20">
        <f t="shared" si="1"/>
        <v>290368</v>
      </c>
      <c r="J8" s="20">
        <f t="shared" si="1"/>
        <v>304316</v>
      </c>
      <c r="K8" s="20">
        <f t="shared" si="1"/>
        <v>311030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173918</v>
      </c>
      <c r="D10" s="33">
        <v>165969</v>
      </c>
      <c r="E10" s="33">
        <v>169000</v>
      </c>
      <c r="F10" s="32">
        <v>342959</v>
      </c>
      <c r="G10" s="33">
        <v>347259</v>
      </c>
      <c r="H10" s="34">
        <v>347259</v>
      </c>
      <c r="I10" s="33">
        <v>290118</v>
      </c>
      <c r="J10" s="33">
        <v>304059</v>
      </c>
      <c r="K10" s="34">
        <v>310760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73000</v>
      </c>
      <c r="D14" s="33">
        <v>73000</v>
      </c>
      <c r="E14" s="33">
        <v>74000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214</v>
      </c>
      <c r="D15" s="36">
        <v>219</v>
      </c>
      <c r="E15" s="36">
        <v>27</v>
      </c>
      <c r="F15" s="35">
        <v>200</v>
      </c>
      <c r="G15" s="36">
        <v>200</v>
      </c>
      <c r="H15" s="37">
        <v>200</v>
      </c>
      <c r="I15" s="36">
        <v>250</v>
      </c>
      <c r="J15" s="36">
        <v>257</v>
      </c>
      <c r="K15" s="37">
        <v>270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0</v>
      </c>
      <c r="D16" s="20">
        <f t="shared" ref="D16:K16" si="2">SUM(D17:D23)</f>
        <v>0</v>
      </c>
      <c r="E16" s="20">
        <f t="shared" si="2"/>
        <v>138</v>
      </c>
      <c r="F16" s="21">
        <f t="shared" si="2"/>
        <v>3102</v>
      </c>
      <c r="G16" s="20">
        <f t="shared" si="2"/>
        <v>3102</v>
      </c>
      <c r="H16" s="22">
        <f t="shared" si="2"/>
        <v>3102</v>
      </c>
      <c r="I16" s="20">
        <f t="shared" si="2"/>
        <v>3273</v>
      </c>
      <c r="J16" s="20">
        <f t="shared" si="2"/>
        <v>3365</v>
      </c>
      <c r="K16" s="20">
        <f t="shared" si="2"/>
        <v>3533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138</v>
      </c>
      <c r="F17" s="27">
        <v>3102</v>
      </c>
      <c r="G17" s="28">
        <v>3102</v>
      </c>
      <c r="H17" s="29">
        <v>3102</v>
      </c>
      <c r="I17" s="28">
        <v>3273</v>
      </c>
      <c r="J17" s="28">
        <v>3365</v>
      </c>
      <c r="K17" s="29">
        <v>3533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317182</v>
      </c>
      <c r="D26" s="46">
        <f t="shared" ref="D26:K26" si="3">+D4+D8+D16+D24</f>
        <v>340087</v>
      </c>
      <c r="E26" s="46">
        <f t="shared" si="3"/>
        <v>317661</v>
      </c>
      <c r="F26" s="47">
        <f t="shared" si="3"/>
        <v>431594</v>
      </c>
      <c r="G26" s="46">
        <f t="shared" si="3"/>
        <v>433326</v>
      </c>
      <c r="H26" s="48">
        <f t="shared" si="3"/>
        <v>433326</v>
      </c>
      <c r="I26" s="46">
        <f t="shared" si="3"/>
        <v>429032</v>
      </c>
      <c r="J26" s="46">
        <f t="shared" si="3"/>
        <v>446538</v>
      </c>
      <c r="K26" s="46">
        <f t="shared" si="3"/>
        <v>461866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168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135</v>
      </c>
      <c r="D3" s="17" t="s">
        <v>134</v>
      </c>
      <c r="E3" s="17" t="s">
        <v>133</v>
      </c>
      <c r="F3" s="173" t="s">
        <v>129</v>
      </c>
      <c r="G3" s="174"/>
      <c r="H3" s="175"/>
      <c r="I3" s="17" t="s">
        <v>132</v>
      </c>
      <c r="J3" s="17" t="s">
        <v>131</v>
      </c>
      <c r="K3" s="17" t="s">
        <v>130</v>
      </c>
      <c r="Z3" s="54" t="s">
        <v>32</v>
      </c>
    </row>
    <row r="4" spans="1:27" s="14" customFormat="1" ht="12.75" customHeight="1" x14ac:dyDescent="0.25">
      <c r="A4" s="25"/>
      <c r="B4" s="56" t="s">
        <v>158</v>
      </c>
      <c r="C4" s="33">
        <v>74089</v>
      </c>
      <c r="D4" s="33">
        <v>44827</v>
      </c>
      <c r="E4" s="33">
        <v>49529</v>
      </c>
      <c r="F4" s="27">
        <v>55022</v>
      </c>
      <c r="G4" s="28">
        <v>55829</v>
      </c>
      <c r="H4" s="29">
        <v>55829</v>
      </c>
      <c r="I4" s="33">
        <v>58934</v>
      </c>
      <c r="J4" s="33">
        <v>62821</v>
      </c>
      <c r="K4" s="33">
        <v>66121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159</v>
      </c>
      <c r="C5" s="33">
        <v>94300</v>
      </c>
      <c r="D5" s="33">
        <v>110560</v>
      </c>
      <c r="E5" s="33">
        <v>121397</v>
      </c>
      <c r="F5" s="32">
        <v>116258</v>
      </c>
      <c r="G5" s="33">
        <v>121556</v>
      </c>
      <c r="H5" s="34">
        <v>121556</v>
      </c>
      <c r="I5" s="33">
        <v>132167</v>
      </c>
      <c r="J5" s="33">
        <v>137899</v>
      </c>
      <c r="K5" s="33">
        <v>147337</v>
      </c>
      <c r="Z5" s="53">
        <f t="shared" si="0"/>
        <v>1</v>
      </c>
      <c r="AA5" s="30">
        <v>5</v>
      </c>
    </row>
    <row r="6" spans="1:27" s="14" customFormat="1" ht="12.75" customHeight="1" x14ac:dyDescent="0.25">
      <c r="A6" s="25"/>
      <c r="B6" s="56" t="s">
        <v>160</v>
      </c>
      <c r="C6" s="33">
        <v>0</v>
      </c>
      <c r="D6" s="33">
        <v>0</v>
      </c>
      <c r="E6" s="33">
        <v>17821</v>
      </c>
      <c r="F6" s="32">
        <v>18970</v>
      </c>
      <c r="G6" s="33">
        <v>18969</v>
      </c>
      <c r="H6" s="34">
        <v>18969</v>
      </c>
      <c r="I6" s="33">
        <v>20036</v>
      </c>
      <c r="J6" s="33">
        <v>21248</v>
      </c>
      <c r="K6" s="33">
        <v>22362</v>
      </c>
      <c r="Z6" s="53">
        <f t="shared" si="0"/>
        <v>1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168389</v>
      </c>
      <c r="D19" s="46">
        <f t="shared" ref="D19:K19" si="1">SUM(D4:D18)</f>
        <v>155387</v>
      </c>
      <c r="E19" s="46">
        <f t="shared" si="1"/>
        <v>188747</v>
      </c>
      <c r="F19" s="47">
        <f t="shared" si="1"/>
        <v>190250</v>
      </c>
      <c r="G19" s="46">
        <f t="shared" si="1"/>
        <v>196354</v>
      </c>
      <c r="H19" s="48">
        <f t="shared" si="1"/>
        <v>196354</v>
      </c>
      <c r="I19" s="46">
        <f t="shared" si="1"/>
        <v>211137</v>
      </c>
      <c r="J19" s="46">
        <f t="shared" si="1"/>
        <v>221968</v>
      </c>
      <c r="K19" s="46">
        <f t="shared" si="1"/>
        <v>235820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169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135</v>
      </c>
      <c r="D3" s="17" t="s">
        <v>134</v>
      </c>
      <c r="E3" s="17" t="s">
        <v>133</v>
      </c>
      <c r="F3" s="173" t="s">
        <v>129</v>
      </c>
      <c r="G3" s="174"/>
      <c r="H3" s="175"/>
      <c r="I3" s="17" t="s">
        <v>132</v>
      </c>
      <c r="J3" s="17" t="s">
        <v>131</v>
      </c>
      <c r="K3" s="17" t="s">
        <v>130</v>
      </c>
    </row>
    <row r="4" spans="1:27" s="23" customFormat="1" ht="12.75" customHeight="1" x14ac:dyDescent="0.25">
      <c r="A4" s="18"/>
      <c r="B4" s="19" t="s">
        <v>6</v>
      </c>
      <c r="C4" s="20">
        <f>SUM(C5:C7)</f>
        <v>166666</v>
      </c>
      <c r="D4" s="20">
        <f t="shared" ref="D4:K4" si="0">SUM(D5:D7)</f>
        <v>151100</v>
      </c>
      <c r="E4" s="20">
        <f t="shared" si="0"/>
        <v>182805</v>
      </c>
      <c r="F4" s="21">
        <f t="shared" si="0"/>
        <v>185556</v>
      </c>
      <c r="G4" s="20">
        <f t="shared" si="0"/>
        <v>190649</v>
      </c>
      <c r="H4" s="22">
        <f t="shared" si="0"/>
        <v>190649</v>
      </c>
      <c r="I4" s="20">
        <f t="shared" si="0"/>
        <v>207777</v>
      </c>
      <c r="J4" s="20">
        <f t="shared" si="0"/>
        <v>218352</v>
      </c>
      <c r="K4" s="20">
        <f t="shared" si="0"/>
        <v>231152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147065</v>
      </c>
      <c r="D5" s="28">
        <v>134783</v>
      </c>
      <c r="E5" s="28">
        <v>160386</v>
      </c>
      <c r="F5" s="27">
        <v>161644</v>
      </c>
      <c r="G5" s="28">
        <v>169665</v>
      </c>
      <c r="H5" s="29">
        <v>169665</v>
      </c>
      <c r="I5" s="28">
        <v>180524</v>
      </c>
      <c r="J5" s="28">
        <v>190272</v>
      </c>
      <c r="K5" s="29">
        <v>200356</v>
      </c>
      <c r="AA5" s="30">
        <v>5</v>
      </c>
    </row>
    <row r="6" spans="1:27" s="14" customFormat="1" ht="12.75" customHeight="1" x14ac:dyDescent="0.25">
      <c r="A6" s="31"/>
      <c r="B6" s="26" t="s">
        <v>9</v>
      </c>
      <c r="C6" s="32">
        <v>19217</v>
      </c>
      <c r="D6" s="33">
        <v>16317</v>
      </c>
      <c r="E6" s="33">
        <v>21695</v>
      </c>
      <c r="F6" s="32">
        <v>23510</v>
      </c>
      <c r="G6" s="33">
        <v>20259</v>
      </c>
      <c r="H6" s="34">
        <v>20259</v>
      </c>
      <c r="I6" s="33">
        <v>26848</v>
      </c>
      <c r="J6" s="33">
        <v>27664</v>
      </c>
      <c r="K6" s="34">
        <v>30359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384</v>
      </c>
      <c r="D7" s="36">
        <v>0</v>
      </c>
      <c r="E7" s="36">
        <v>724</v>
      </c>
      <c r="F7" s="35">
        <v>402</v>
      </c>
      <c r="G7" s="36">
        <v>725</v>
      </c>
      <c r="H7" s="37">
        <v>725</v>
      </c>
      <c r="I7" s="36">
        <v>405</v>
      </c>
      <c r="J7" s="36">
        <v>416</v>
      </c>
      <c r="K7" s="37">
        <v>437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1018</v>
      </c>
      <c r="D8" s="20">
        <f t="shared" ref="D8:K8" si="1">SUM(D9:D15)</f>
        <v>1637</v>
      </c>
      <c r="E8" s="20">
        <f t="shared" si="1"/>
        <v>2468</v>
      </c>
      <c r="F8" s="21">
        <f t="shared" si="1"/>
        <v>2238</v>
      </c>
      <c r="G8" s="20">
        <f t="shared" si="1"/>
        <v>2959</v>
      </c>
      <c r="H8" s="22">
        <f t="shared" si="1"/>
        <v>2959</v>
      </c>
      <c r="I8" s="20">
        <f t="shared" si="1"/>
        <v>2732</v>
      </c>
      <c r="J8" s="20">
        <f t="shared" si="1"/>
        <v>2974</v>
      </c>
      <c r="K8" s="20">
        <f t="shared" si="1"/>
        <v>3122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900</v>
      </c>
      <c r="F9" s="27">
        <v>1020</v>
      </c>
      <c r="G9" s="28">
        <v>1020</v>
      </c>
      <c r="H9" s="29">
        <v>1020</v>
      </c>
      <c r="I9" s="28">
        <v>1072</v>
      </c>
      <c r="J9" s="28">
        <v>1102</v>
      </c>
      <c r="K9" s="29">
        <v>1157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1018</v>
      </c>
      <c r="D15" s="36">
        <v>1637</v>
      </c>
      <c r="E15" s="36">
        <v>1568</v>
      </c>
      <c r="F15" s="35">
        <v>1218</v>
      </c>
      <c r="G15" s="36">
        <v>1939</v>
      </c>
      <c r="H15" s="37">
        <v>1939</v>
      </c>
      <c r="I15" s="36">
        <v>1660</v>
      </c>
      <c r="J15" s="36">
        <v>1872</v>
      </c>
      <c r="K15" s="37">
        <v>1965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705</v>
      </c>
      <c r="D16" s="20">
        <f t="shared" ref="D16:K16" si="2">SUM(D17:D23)</f>
        <v>2650</v>
      </c>
      <c r="E16" s="20">
        <f t="shared" si="2"/>
        <v>3474</v>
      </c>
      <c r="F16" s="21">
        <f t="shared" si="2"/>
        <v>2456</v>
      </c>
      <c r="G16" s="20">
        <f t="shared" si="2"/>
        <v>2746</v>
      </c>
      <c r="H16" s="22">
        <f t="shared" si="2"/>
        <v>2746</v>
      </c>
      <c r="I16" s="20">
        <f t="shared" si="2"/>
        <v>628</v>
      </c>
      <c r="J16" s="20">
        <f t="shared" si="2"/>
        <v>642</v>
      </c>
      <c r="K16" s="20">
        <f t="shared" si="2"/>
        <v>1546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705</v>
      </c>
      <c r="D18" s="33">
        <v>2650</v>
      </c>
      <c r="E18" s="33">
        <v>3474</v>
      </c>
      <c r="F18" s="32">
        <v>2456</v>
      </c>
      <c r="G18" s="33">
        <v>2746</v>
      </c>
      <c r="H18" s="34">
        <v>2746</v>
      </c>
      <c r="I18" s="33">
        <v>628</v>
      </c>
      <c r="J18" s="33">
        <v>642</v>
      </c>
      <c r="K18" s="34">
        <v>1546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168389</v>
      </c>
      <c r="D26" s="46">
        <f t="shared" ref="D26:K26" si="3">+D4+D8+D16+D24</f>
        <v>155387</v>
      </c>
      <c r="E26" s="46">
        <f t="shared" si="3"/>
        <v>188747</v>
      </c>
      <c r="F26" s="47">
        <f t="shared" si="3"/>
        <v>190250</v>
      </c>
      <c r="G26" s="46">
        <f t="shared" si="3"/>
        <v>196354</v>
      </c>
      <c r="H26" s="48">
        <f t="shared" si="3"/>
        <v>196354</v>
      </c>
      <c r="I26" s="46">
        <f t="shared" si="3"/>
        <v>211137</v>
      </c>
      <c r="J26" s="46">
        <f t="shared" si="3"/>
        <v>221968</v>
      </c>
      <c r="K26" s="46">
        <f t="shared" si="3"/>
        <v>235820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B.1</vt:lpstr>
      <vt:lpstr>B.2</vt:lpstr>
      <vt:lpstr>B.2.1</vt:lpstr>
      <vt:lpstr>B.2.2</vt:lpstr>
      <vt:lpstr>B.2.3</vt:lpstr>
      <vt:lpstr>B.2.4</vt:lpstr>
      <vt:lpstr>B.1!Print_Area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Benjamin</dc:creator>
  <cp:lastModifiedBy>Jonathan Benjamin</cp:lastModifiedBy>
  <dcterms:created xsi:type="dcterms:W3CDTF">2014-05-29T13:32:15Z</dcterms:created>
  <dcterms:modified xsi:type="dcterms:W3CDTF">2014-05-30T09:50:24Z</dcterms:modified>
</cp:coreProperties>
</file>